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30" windowWidth="19320" windowHeight="11370" tabRatio="893" activeTab="0"/>
  </bookViews>
  <sheets>
    <sheet name="Abrechnung" sheetId="1" r:id="rId1"/>
    <sheet name="1. Jurymitglied" sheetId="2" r:id="rId2"/>
    <sheet name="2. Jurymitglied" sheetId="3" r:id="rId3"/>
    <sheet name="3. Jurymitglied" sheetId="4" r:id="rId4"/>
    <sheet name="Wettbewerbsleiter" sheetId="5" r:id="rId5"/>
    <sheet name="1. Punktrichter" sheetId="6" r:id="rId6"/>
    <sheet name="2. Punktrichter" sheetId="7" r:id="rId7"/>
    <sheet name="3. Punktrichter" sheetId="8" r:id="rId8"/>
    <sheet name="4. Punktrichter" sheetId="9" r:id="rId9"/>
    <sheet name="5. Punktrichter" sheetId="10" r:id="rId10"/>
    <sheet name="6. Punktrichter" sheetId="11" r:id="rId11"/>
    <sheet name="BasisDaten" sheetId="12" r:id="rId12"/>
  </sheets>
  <definedNames>
    <definedName name="Anlass">'Abrechnung'!$G$6</definedName>
    <definedName name="Auslandpauschale">'BasisDaten'!$F$6</definedName>
    <definedName name="Datum">'Abrechnung'!$Q$6</definedName>
    <definedName name="_xlnm.Print_Area" localSheetId="1">'1. Jurymitglied'!$A$1:$I$51</definedName>
    <definedName name="_xlnm.Print_Area" localSheetId="5">'1. Punktrichter'!$A$1:$I$51</definedName>
    <definedName name="_xlnm.Print_Area" localSheetId="2">'2. Jurymitglied'!$A$1:$I$51</definedName>
    <definedName name="_xlnm.Print_Area" localSheetId="6">'2. Punktrichter'!$A$1:$I$51</definedName>
    <definedName name="_xlnm.Print_Area" localSheetId="3">'3. Jurymitglied'!$A$1:$I$51</definedName>
    <definedName name="_xlnm.Print_Area" localSheetId="7">'3. Punktrichter'!$A$1:$I$51</definedName>
    <definedName name="_xlnm.Print_Area" localSheetId="8">'4. Punktrichter'!$A$1:$I$51</definedName>
    <definedName name="_xlnm.Print_Area" localSheetId="9">'5. Punktrichter'!$A$1:$I$51</definedName>
    <definedName name="_xlnm.Print_Area" localSheetId="10">'6. Punktrichter'!$A$1:$I$51</definedName>
    <definedName name="_xlnm.Print_Area" localSheetId="0">'Abrechnung'!$A$1:$V$53</definedName>
    <definedName name="_xlnm.Print_Area" localSheetId="4">'Wettbewerbsleiter'!$A$1:$I$51</definedName>
    <definedName name="Fachkommission">OFFSET('BasisDaten'!$C$2:$C$20,0,0,COUNTA('BasisDaten'!$C$2:$C$20),1)</definedName>
    <definedName name="fachmesse">'Abrechnung'!$B$2</definedName>
    <definedName name="HotelErsatz">'BasisDaten'!$F$5</definedName>
    <definedName name="jury">OFFSET('BasisDaten'!#REF!,0,0,COUNTA('BasisDaten'!#REF!),1)</definedName>
    <definedName name="kmErsatz">'BasisDaten'!$F$2</definedName>
    <definedName name="kmEsatz">'BasisDaten'!$F$2</definedName>
    <definedName name="MahlzeitErsatz">'BasisDaten'!$F$3</definedName>
    <definedName name="Modellflugplatz">'Abrechnung'!$H$8</definedName>
    <definedName name="Punkt">OFFSET('BasisDaten'!#REF!,0,0,COUNTA('BasisDaten'!#REF!),1)</definedName>
    <definedName name="Reisepauschale">'BasisDaten'!$F$6</definedName>
    <definedName name="Sparte">'Abrechnung'!$B$6</definedName>
    <definedName name="SpeisenErsatz">'BasisDaten'!$F$3</definedName>
    <definedName name="Verein">'Abrechnung'!$B$8</definedName>
    <definedName name="Wettbe">OFFSET('BasisDaten'!#REF!,0,0,COUNTA('BasisDaten'!#REF!),1)</definedName>
    <definedName name="Wettbewerbsleiter">'Abrechnung'!$D$19</definedName>
  </definedNames>
  <calcPr fullCalcOnLoad="1"/>
</workbook>
</file>

<file path=xl/comments10.xml><?xml version="1.0" encoding="utf-8"?>
<comments xmlns="http://schemas.openxmlformats.org/spreadsheetml/2006/main">
  <authors>
    <author>grandjbe</author>
  </authors>
  <commentList>
    <comment ref="A22" authorId="0">
      <text>
        <r>
          <rPr>
            <b/>
            <sz val="8"/>
            <rFont val="Tahoma"/>
            <family val="0"/>
          </rPr>
          <t>Für die Pauschale ein  P anstatt Km eingeben</t>
        </r>
        <r>
          <rPr>
            <sz val="8"/>
            <rFont val="Tahoma"/>
            <family val="0"/>
          </rPr>
          <t xml:space="preserve">
</t>
        </r>
      </text>
    </comment>
  </commentList>
</comments>
</file>

<file path=xl/comments11.xml><?xml version="1.0" encoding="utf-8"?>
<comments xmlns="http://schemas.openxmlformats.org/spreadsheetml/2006/main">
  <authors>
    <author>grandjbe</author>
  </authors>
  <commentList>
    <comment ref="A22" authorId="0">
      <text>
        <r>
          <rPr>
            <b/>
            <sz val="8"/>
            <rFont val="Tahoma"/>
            <family val="0"/>
          </rPr>
          <t>Für die Pauschale ein  P anstatt Km eingeben</t>
        </r>
        <r>
          <rPr>
            <sz val="8"/>
            <rFont val="Tahoma"/>
            <family val="0"/>
          </rPr>
          <t xml:space="preserve">
</t>
        </r>
      </text>
    </comment>
  </commentList>
</comments>
</file>

<file path=xl/comments2.xml><?xml version="1.0" encoding="utf-8"?>
<comments xmlns="http://schemas.openxmlformats.org/spreadsheetml/2006/main">
  <authors>
    <author>grandjbe</author>
  </authors>
  <commentList>
    <comment ref="A22" authorId="0">
      <text>
        <r>
          <rPr>
            <b/>
            <sz val="8"/>
            <rFont val="Tahoma"/>
            <family val="0"/>
          </rPr>
          <t>Für die Pauschale ein  P anstatt Km eingeben</t>
        </r>
        <r>
          <rPr>
            <sz val="8"/>
            <rFont val="Tahoma"/>
            <family val="0"/>
          </rPr>
          <t xml:space="preserve">
</t>
        </r>
      </text>
    </comment>
  </commentList>
</comments>
</file>

<file path=xl/comments3.xml><?xml version="1.0" encoding="utf-8"?>
<comments xmlns="http://schemas.openxmlformats.org/spreadsheetml/2006/main">
  <authors>
    <author>grandjbe</author>
  </authors>
  <commentList>
    <comment ref="A22" authorId="0">
      <text>
        <r>
          <rPr>
            <b/>
            <sz val="8"/>
            <rFont val="Tahoma"/>
            <family val="0"/>
          </rPr>
          <t>Für die Pauschale ein  P anstatt Km eingeben</t>
        </r>
        <r>
          <rPr>
            <sz val="8"/>
            <rFont val="Tahoma"/>
            <family val="0"/>
          </rPr>
          <t xml:space="preserve">
</t>
        </r>
      </text>
    </comment>
  </commentList>
</comments>
</file>

<file path=xl/comments4.xml><?xml version="1.0" encoding="utf-8"?>
<comments xmlns="http://schemas.openxmlformats.org/spreadsheetml/2006/main">
  <authors>
    <author>grandjbe</author>
  </authors>
  <commentList>
    <comment ref="A22" authorId="0">
      <text>
        <r>
          <rPr>
            <b/>
            <sz val="8"/>
            <rFont val="Tahoma"/>
            <family val="0"/>
          </rPr>
          <t>Für die Pauschale ein  P anstatt Km eingeben</t>
        </r>
        <r>
          <rPr>
            <sz val="8"/>
            <rFont val="Tahoma"/>
            <family val="0"/>
          </rPr>
          <t xml:space="preserve">
</t>
        </r>
      </text>
    </comment>
  </commentList>
</comments>
</file>

<file path=xl/comments5.xml><?xml version="1.0" encoding="utf-8"?>
<comments xmlns="http://schemas.openxmlformats.org/spreadsheetml/2006/main">
  <authors>
    <author>grandjbe</author>
  </authors>
  <commentList>
    <comment ref="A22" authorId="0">
      <text>
        <r>
          <rPr>
            <b/>
            <sz val="8"/>
            <rFont val="Tahoma"/>
            <family val="0"/>
          </rPr>
          <t>Für die Pauschale ein  P anstatt Km eingeben</t>
        </r>
        <r>
          <rPr>
            <sz val="8"/>
            <rFont val="Tahoma"/>
            <family val="0"/>
          </rPr>
          <t xml:space="preserve">
</t>
        </r>
      </text>
    </comment>
  </commentList>
</comments>
</file>

<file path=xl/comments6.xml><?xml version="1.0" encoding="utf-8"?>
<comments xmlns="http://schemas.openxmlformats.org/spreadsheetml/2006/main">
  <authors>
    <author>grandjbe</author>
  </authors>
  <commentList>
    <comment ref="A22" authorId="0">
      <text>
        <r>
          <rPr>
            <b/>
            <sz val="8"/>
            <rFont val="Tahoma"/>
            <family val="0"/>
          </rPr>
          <t>Für die Pauschale ein  P anstatt Km eingeben</t>
        </r>
        <r>
          <rPr>
            <sz val="8"/>
            <rFont val="Tahoma"/>
            <family val="0"/>
          </rPr>
          <t xml:space="preserve">
</t>
        </r>
      </text>
    </comment>
  </commentList>
</comments>
</file>

<file path=xl/comments7.xml><?xml version="1.0" encoding="utf-8"?>
<comments xmlns="http://schemas.openxmlformats.org/spreadsheetml/2006/main">
  <authors>
    <author>grandjbe</author>
  </authors>
  <commentList>
    <comment ref="A22" authorId="0">
      <text>
        <r>
          <rPr>
            <b/>
            <sz val="8"/>
            <rFont val="Tahoma"/>
            <family val="0"/>
          </rPr>
          <t>Für die Pauschale ein  P anstatt Km eingeben</t>
        </r>
        <r>
          <rPr>
            <sz val="8"/>
            <rFont val="Tahoma"/>
            <family val="0"/>
          </rPr>
          <t xml:space="preserve">
</t>
        </r>
      </text>
    </comment>
  </commentList>
</comments>
</file>

<file path=xl/comments8.xml><?xml version="1.0" encoding="utf-8"?>
<comments xmlns="http://schemas.openxmlformats.org/spreadsheetml/2006/main">
  <authors>
    <author>grandjbe</author>
  </authors>
  <commentList>
    <comment ref="A22" authorId="0">
      <text>
        <r>
          <rPr>
            <b/>
            <sz val="8"/>
            <rFont val="Tahoma"/>
            <family val="0"/>
          </rPr>
          <t>Für die Pauschale ein  P anstatt Km eingeben</t>
        </r>
        <r>
          <rPr>
            <sz val="8"/>
            <rFont val="Tahoma"/>
            <family val="0"/>
          </rPr>
          <t xml:space="preserve">
</t>
        </r>
      </text>
    </comment>
  </commentList>
</comments>
</file>

<file path=xl/comments9.xml><?xml version="1.0" encoding="utf-8"?>
<comments xmlns="http://schemas.openxmlformats.org/spreadsheetml/2006/main">
  <authors>
    <author>grandjbe</author>
  </authors>
  <commentList>
    <comment ref="A22" authorId="0">
      <text>
        <r>
          <rPr>
            <b/>
            <sz val="8"/>
            <rFont val="Tahoma"/>
            <family val="0"/>
          </rPr>
          <t>Für die Pauschale ein  P anstatt Km eingeben</t>
        </r>
        <r>
          <rPr>
            <sz val="8"/>
            <rFont val="Tahoma"/>
            <family val="0"/>
          </rPr>
          <t xml:space="preserve">
</t>
        </r>
      </text>
    </comment>
  </commentList>
</comments>
</file>

<file path=xl/sharedStrings.xml><?xml version="1.0" encoding="utf-8"?>
<sst xmlns="http://schemas.openxmlformats.org/spreadsheetml/2006/main" count="323" uniqueCount="94">
  <si>
    <t>Km-Ersatz</t>
  </si>
  <si>
    <t>Fachkommission</t>
  </si>
  <si>
    <t>ABRECHNUNG für SMV Wettbewerbe</t>
  </si>
  <si>
    <t>Anlass:</t>
  </si>
  <si>
    <t xml:space="preserve">  </t>
  </si>
  <si>
    <t>Datum:</t>
  </si>
  <si>
    <t>Total</t>
  </si>
  <si>
    <t>Anz.</t>
  </si>
  <si>
    <t>Gesamt</t>
  </si>
  <si>
    <t>Nacht</t>
  </si>
  <si>
    <t>CHF</t>
  </si>
  <si>
    <t>2. Jurymitglied:</t>
  </si>
  <si>
    <t>3. Jurymitglied:</t>
  </si>
  <si>
    <t>Wettbewerbsleiter:</t>
  </si>
  <si>
    <t>1. Punkterichter:</t>
  </si>
  <si>
    <t>2. Punkterichter:</t>
  </si>
  <si>
    <t>3. Punkterichter:</t>
  </si>
  <si>
    <t>4. Punkterichter:</t>
  </si>
  <si>
    <t>5. Punkterichter:</t>
  </si>
  <si>
    <t>6. Punkterichter:</t>
  </si>
  <si>
    <t>Bemerkungen:</t>
  </si>
  <si>
    <t>Name:</t>
  </si>
  <si>
    <t>Vorname:</t>
  </si>
  <si>
    <t>Strasse:</t>
  </si>
  <si>
    <t>PLZ und Ort:</t>
  </si>
  <si>
    <t>Clearing Nr.:</t>
  </si>
  <si>
    <t>Bankadresse:</t>
  </si>
  <si>
    <t>KM Ersatz</t>
  </si>
  <si>
    <t>Übernachtung</t>
  </si>
  <si>
    <t>Anzahl</t>
  </si>
  <si>
    <t>Verein:</t>
  </si>
  <si>
    <t>Unterschrift Veranstalter:</t>
  </si>
  <si>
    <t>Unterschrift Leiter Ressort Sport:</t>
  </si>
  <si>
    <t>Die Abrechnung ist innerhalb von 4 Wochen nach der Veranstaltung, an den Leiter Ressort Sport zu senden.</t>
  </si>
  <si>
    <t>Eine Kopie geht an die jeweilige FAKO.</t>
  </si>
  <si>
    <t>F1 Freiflug</t>
  </si>
  <si>
    <t>F2 Fesselflug</t>
  </si>
  <si>
    <t>F3 Kunstflug</t>
  </si>
  <si>
    <t>F3 Helikopter</t>
  </si>
  <si>
    <t>F3 Segelflug</t>
  </si>
  <si>
    <t>F4 Scale</t>
  </si>
  <si>
    <t>F S (Space)</t>
  </si>
  <si>
    <t>Formel Konstanten</t>
  </si>
  <si>
    <t>Sparte:</t>
  </si>
  <si>
    <t>Reisepauschale</t>
  </si>
  <si>
    <r>
      <t>Km Auto</t>
    </r>
    <r>
      <rPr>
        <b/>
        <vertAlign val="superscript"/>
        <sz val="9"/>
        <rFont val="Arial"/>
        <family val="2"/>
      </rPr>
      <t>2 3</t>
    </r>
  </si>
  <si>
    <t>Hotel Ersatz</t>
  </si>
  <si>
    <t>Mahlzeit Ersatz</t>
  </si>
  <si>
    <t>1. Jurymitglied:</t>
  </si>
  <si>
    <t>F5 / F6 Elektroflug / Promotion</t>
  </si>
  <si>
    <t>Spesenentschädigung für:</t>
  </si>
  <si>
    <t>Name / Vorname</t>
  </si>
  <si>
    <t>Funktion:</t>
  </si>
  <si>
    <t>Name / Vorname:</t>
  </si>
  <si>
    <t>Wohnort:</t>
  </si>
  <si>
    <t>Anzahl Km</t>
  </si>
  <si>
    <t>(retour)</t>
  </si>
  <si>
    <t>Anzahl Fahrten</t>
  </si>
  <si>
    <t>Total Km</t>
  </si>
  <si>
    <t>Reisespesen:</t>
  </si>
  <si>
    <t>Verpflegungsspesen:</t>
  </si>
  <si>
    <t>Anzahl  Mahlzeiten</t>
  </si>
  <si>
    <t>Total Spesen (ohne Unterkunft)</t>
  </si>
  <si>
    <t>Ort:</t>
  </si>
  <si>
    <t>Betrag erhalten:</t>
  </si>
  <si>
    <t>Unterschrift</t>
  </si>
  <si>
    <t>Anleitung:</t>
  </si>
  <si>
    <t xml:space="preserve">1. Es können nur in den grünen Felder Eingaben getätigt werden. </t>
  </si>
  <si>
    <t>2. Alle getätigten Eingaben werden in den jeweiligen Formulare übernommen</t>
  </si>
  <si>
    <t xml:space="preserve">   (d.H. Angaben aus den einzelnen Abrechnungsformulare wie z.B. 1. Jurymitglied</t>
  </si>
  <si>
    <t xml:space="preserve">    wird im Formular Abrechnung übernommen und umgekehrt)</t>
  </si>
  <si>
    <t>3. Es ist darauf zu achten, dass alle Felder im Hauptformular ausgefüllt werden</t>
  </si>
  <si>
    <t>4. Speziell die Angaben betreffend Rückerstattung im Hauptformular müssen vollständig</t>
  </si>
  <si>
    <t xml:space="preserve">    ausgefüllt werden! (Angaben zu Kontoinhaber und Kontonummer)</t>
  </si>
  <si>
    <t>5. Ausruck: Die Formulare können einzeln oder gesamthalft ausgedruckt werden.</t>
  </si>
  <si>
    <t xml:space="preserve">    (Taste Ctrl halten und je Lasche markieren)</t>
  </si>
  <si>
    <t xml:space="preserve">    Für den Gesamtdruck müssen alle Laschen markiert werden</t>
  </si>
  <si>
    <t xml:space="preserve">    Sind alle Register weiss markiert kann der Ausruck gestartet werden.</t>
  </si>
  <si>
    <t>Pauschale</t>
  </si>
  <si>
    <t>Pauschale:</t>
  </si>
  <si>
    <t>Anzahl  Tage</t>
  </si>
  <si>
    <t>Essen</t>
  </si>
  <si>
    <r>
      <t>Preis</t>
    </r>
    <r>
      <rPr>
        <b/>
        <vertAlign val="superscript"/>
        <sz val="9"/>
        <rFont val="Arial"/>
        <family val="2"/>
      </rPr>
      <t>3</t>
    </r>
  </si>
  <si>
    <t>Bahn</t>
  </si>
  <si>
    <r>
      <t>Essen</t>
    </r>
    <r>
      <rPr>
        <b/>
        <vertAlign val="superscript"/>
        <sz val="9"/>
        <rFont val="Arial"/>
        <family val="2"/>
      </rPr>
      <t>1</t>
    </r>
  </si>
  <si>
    <r>
      <t xml:space="preserve">7. Meldegebühr FAI  </t>
    </r>
    <r>
      <rPr>
        <i/>
        <sz val="7"/>
        <rFont val="Arial"/>
        <family val="2"/>
      </rPr>
      <t>(nicht für EM/WM)</t>
    </r>
  </si>
  <si>
    <t>TOTAL</t>
  </si>
  <si>
    <t>Jurymitglieder welche aus dem Ausland anreisen, gelangt eine Reisepauschale von CHF 200.-- zur Anwendung</t>
  </si>
  <si>
    <t>Rückerstattung an folgende Adresse:</t>
  </si>
  <si>
    <t>Bank (IBAN-Nr.)</t>
  </si>
  <si>
    <t>PC-Konto:</t>
  </si>
  <si>
    <t>Bahnbillet</t>
  </si>
  <si>
    <t>Preis</t>
  </si>
  <si>
    <t>(Anzahl)</t>
  </si>
</sst>
</file>

<file path=xl/styles.xml><?xml version="1.0" encoding="utf-8"?>
<styleSheet xmlns="http://schemas.openxmlformats.org/spreadsheetml/2006/main">
  <numFmts count="2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quot;SFr.&quot;\ * #,##0.00_ ;_ &quot;SFr.&quot;\ * \-#,##0.00_ ;_ &quot;SFr.&quot;\ * &quot;-&quot;??_ ;_ @_ "/>
    <numFmt numFmtId="178" formatCode="0.0"/>
    <numFmt numFmtId="179" formatCode="[$-807]dddd\,\ d\.\ mmmm\ yyyy"/>
    <numFmt numFmtId="180" formatCode="dd/mm/yyyy;@"/>
    <numFmt numFmtId="181" formatCode="[$CHF]\ #,##0.00"/>
    <numFmt numFmtId="182" formatCode="[$-407]dddd\,\ d\.\ mmmm\ yyyy"/>
  </numFmts>
  <fonts count="63">
    <font>
      <sz val="11"/>
      <color theme="1"/>
      <name val="Calibri"/>
      <family val="2"/>
    </font>
    <font>
      <sz val="11"/>
      <color indexed="8"/>
      <name val="Calibri"/>
      <family val="2"/>
    </font>
    <font>
      <b/>
      <sz val="12"/>
      <name val="Arial"/>
      <family val="2"/>
    </font>
    <font>
      <sz val="9"/>
      <name val="Arial"/>
      <family val="2"/>
    </font>
    <font>
      <sz val="9"/>
      <color indexed="8"/>
      <name val="Arial"/>
      <family val="2"/>
    </font>
    <font>
      <b/>
      <sz val="9"/>
      <name val="Arial"/>
      <family val="2"/>
    </font>
    <font>
      <b/>
      <vertAlign val="superscript"/>
      <sz val="9"/>
      <name val="Arial"/>
      <family val="2"/>
    </font>
    <font>
      <sz val="8"/>
      <name val="Arial"/>
      <family val="2"/>
    </font>
    <font>
      <sz val="8"/>
      <color indexed="8"/>
      <name val="Arial"/>
      <family val="2"/>
    </font>
    <font>
      <sz val="10"/>
      <name val="Arial"/>
      <family val="2"/>
    </font>
    <font>
      <b/>
      <sz val="7"/>
      <name val="Arial"/>
      <family val="2"/>
    </font>
    <font>
      <u val="single"/>
      <sz val="11"/>
      <color indexed="12"/>
      <name val="Calibri"/>
      <family val="2"/>
    </font>
    <font>
      <u val="single"/>
      <sz val="11"/>
      <color indexed="36"/>
      <name val="Calibri"/>
      <family val="2"/>
    </font>
    <font>
      <sz val="11"/>
      <name val="Calibri"/>
      <family val="2"/>
    </font>
    <font>
      <i/>
      <sz val="7"/>
      <name val="Arial"/>
      <family val="2"/>
    </font>
    <font>
      <b/>
      <sz val="8"/>
      <name val="Arial"/>
      <family val="2"/>
    </font>
    <font>
      <sz val="8"/>
      <name val="Tahoma"/>
      <family val="0"/>
    </font>
    <font>
      <sz val="11"/>
      <color indexed="8"/>
      <name val="Arial"/>
      <family val="2"/>
    </font>
    <font>
      <b/>
      <sz val="16"/>
      <color indexed="8"/>
      <name val="Arial"/>
      <family val="2"/>
    </font>
    <font>
      <sz val="8"/>
      <name val="Calibri"/>
      <family val="2"/>
    </font>
    <font>
      <sz val="11"/>
      <color indexed="9"/>
      <name val="Arial"/>
      <family val="2"/>
    </font>
    <font>
      <sz val="16"/>
      <color indexed="8"/>
      <name val="Arial"/>
      <family val="2"/>
    </font>
    <font>
      <b/>
      <u val="single"/>
      <sz val="9"/>
      <color indexed="8"/>
      <name val="Arial"/>
      <family val="2"/>
    </font>
    <font>
      <b/>
      <sz val="11"/>
      <color indexed="8"/>
      <name val="Arial"/>
      <family val="2"/>
    </font>
    <font>
      <b/>
      <sz val="8"/>
      <name val="Tahoma"/>
      <family val="0"/>
    </font>
    <font>
      <sz val="7"/>
      <name val="Arial"/>
      <family val="2"/>
    </font>
    <font>
      <sz val="9"/>
      <color indexed="9"/>
      <name val="Arial"/>
      <family val="2"/>
    </font>
    <font>
      <b/>
      <u val="single"/>
      <sz val="6"/>
      <color indexed="8"/>
      <name val="Arial"/>
      <family val="2"/>
    </font>
    <font>
      <sz val="6"/>
      <color indexed="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Segoe U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3"/>
        <bgColor indexed="64"/>
      </patternFill>
    </fill>
    <fill>
      <patternFill patternType="solid">
        <fgColor indexed="44"/>
        <bgColor indexed="64"/>
      </patternFill>
    </fill>
    <fill>
      <patternFill patternType="solid">
        <fgColor indexed="47"/>
        <bgColor indexed="64"/>
      </patternFill>
    </fill>
    <fill>
      <patternFill patternType="solid">
        <fgColor indexed="50"/>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ashed"/>
    </border>
    <border>
      <left>
        <color indexed="63"/>
      </left>
      <right>
        <color indexed="63"/>
      </right>
      <top style="dashed"/>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ashed"/>
      <bottom style="dashed"/>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12" fillId="0" borderId="0" applyNumberFormat="0" applyFill="0" applyBorder="0" applyAlignment="0" applyProtection="0"/>
    <xf numFmtId="41" fontId="1"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53" fillId="29" borderId="0" applyNumberFormat="0" applyBorder="0" applyAlignment="0" applyProtection="0"/>
    <xf numFmtId="0" fontId="1" fillId="30" borderId="4" applyNumberFormat="0" applyFont="0" applyAlignment="0" applyProtection="0"/>
    <xf numFmtId="9" fontId="1" fillId="0" borderId="0" applyFont="0" applyFill="0" applyBorder="0" applyAlignment="0" applyProtection="0"/>
    <xf numFmtId="0" fontId="54" fillId="31"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138">
    <xf numFmtId="0" fontId="0" fillId="0" borderId="0" xfId="0" applyFont="1" applyAlignment="1">
      <alignment/>
    </xf>
    <xf numFmtId="0" fontId="2" fillId="0" borderId="0" xfId="0" applyFont="1" applyFill="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5" fillId="0" borderId="0" xfId="0" applyFont="1" applyFill="1" applyAlignment="1" applyProtection="1">
      <alignment/>
      <protection/>
    </xf>
    <xf numFmtId="0" fontId="5" fillId="0" borderId="0" xfId="0" applyFont="1" applyAlignment="1" applyProtection="1">
      <alignment/>
      <protection/>
    </xf>
    <xf numFmtId="0" fontId="5" fillId="0" borderId="0" xfId="0" applyFont="1" applyAlignment="1" applyProtection="1">
      <alignment horizontal="left"/>
      <protection/>
    </xf>
    <xf numFmtId="0" fontId="5" fillId="0" borderId="0" xfId="0" applyFont="1" applyAlignment="1" applyProtection="1">
      <alignment horizontal="center"/>
      <protection/>
    </xf>
    <xf numFmtId="0" fontId="3" fillId="0" borderId="0" xfId="0" applyFont="1" applyFill="1" applyBorder="1" applyAlignment="1" applyProtection="1">
      <alignment horizontal="center"/>
      <protection/>
    </xf>
    <xf numFmtId="0" fontId="3" fillId="0" borderId="0" xfId="0" applyFont="1" applyBorder="1" applyAlignment="1" applyProtection="1">
      <alignment horizontal="center"/>
      <protection/>
    </xf>
    <xf numFmtId="0" fontId="3" fillId="0" borderId="0" xfId="0" applyFont="1" applyBorder="1" applyAlignment="1" applyProtection="1">
      <alignment/>
      <protection/>
    </xf>
    <xf numFmtId="2" fontId="3" fillId="0" borderId="0" xfId="0" applyNumberFormat="1" applyFont="1" applyBorder="1" applyAlignment="1" applyProtection="1">
      <alignment/>
      <protection/>
    </xf>
    <xf numFmtId="0" fontId="4" fillId="0" borderId="0" xfId="0" applyFont="1" applyFill="1" applyAlignment="1" applyProtection="1">
      <alignment horizontal="center"/>
      <protection/>
    </xf>
    <xf numFmtId="0" fontId="4" fillId="0" borderId="0" xfId="0" applyFont="1" applyAlignment="1" applyProtection="1">
      <alignment horizontal="center"/>
      <protection/>
    </xf>
    <xf numFmtId="2" fontId="4" fillId="0" borderId="0" xfId="0" applyNumberFormat="1" applyFont="1" applyAlignment="1" applyProtection="1">
      <alignment horizontal="center"/>
      <protection/>
    </xf>
    <xf numFmtId="2" fontId="3" fillId="0" borderId="0" xfId="0" applyNumberFormat="1" applyFont="1" applyBorder="1" applyAlignment="1" applyProtection="1">
      <alignment horizontal="center"/>
      <protection/>
    </xf>
    <xf numFmtId="0" fontId="3" fillId="0" borderId="0" xfId="0" applyFont="1" applyBorder="1" applyAlignment="1" applyProtection="1">
      <alignment horizontal="left"/>
      <protection/>
    </xf>
    <xf numFmtId="1" fontId="3" fillId="0" borderId="0" xfId="0" applyNumberFormat="1" applyFont="1" applyBorder="1" applyAlignment="1" applyProtection="1">
      <alignment horizontal="center"/>
      <protection/>
    </xf>
    <xf numFmtId="0" fontId="5" fillId="0" borderId="0" xfId="0" applyFont="1" applyBorder="1" applyAlignment="1" applyProtection="1">
      <alignment horizontal="left"/>
      <protection/>
    </xf>
    <xf numFmtId="0" fontId="3" fillId="0" borderId="0" xfId="0" applyFont="1" applyAlignment="1" applyProtection="1">
      <alignment horizontal="center"/>
      <protection/>
    </xf>
    <xf numFmtId="0" fontId="3" fillId="0" borderId="0" xfId="0" applyFont="1" applyAlignment="1" applyProtection="1">
      <alignment horizontal="right"/>
      <protection/>
    </xf>
    <xf numFmtId="0" fontId="3" fillId="33" borderId="0" xfId="0" applyFont="1" applyFill="1" applyAlignment="1" applyProtection="1">
      <alignment/>
      <protection/>
    </xf>
    <xf numFmtId="0" fontId="4" fillId="33" borderId="0" xfId="0" applyFont="1" applyFill="1" applyAlignment="1" applyProtection="1">
      <alignment/>
      <protection/>
    </xf>
    <xf numFmtId="0" fontId="5" fillId="33" borderId="0" xfId="0" applyFont="1" applyFill="1" applyAlignment="1" applyProtection="1">
      <alignment horizontal="center"/>
      <protection/>
    </xf>
    <xf numFmtId="2" fontId="3" fillId="33" borderId="0" xfId="0" applyNumberFormat="1" applyFont="1" applyFill="1" applyBorder="1" applyAlignment="1" applyProtection="1">
      <alignment/>
      <protection/>
    </xf>
    <xf numFmtId="0" fontId="3" fillId="33" borderId="0" xfId="0" applyFont="1" applyFill="1" applyBorder="1" applyAlignment="1" applyProtection="1">
      <alignment/>
      <protection/>
    </xf>
    <xf numFmtId="0" fontId="3" fillId="0" borderId="10" xfId="0" applyFont="1" applyBorder="1" applyAlignment="1" applyProtection="1">
      <alignment horizontal="center"/>
      <protection locked="0"/>
    </xf>
    <xf numFmtId="2" fontId="3" fillId="0" borderId="10" xfId="0" applyNumberFormat="1" applyFont="1" applyBorder="1" applyAlignment="1" applyProtection="1">
      <alignment horizontal="center"/>
      <protection/>
    </xf>
    <xf numFmtId="0" fontId="3" fillId="0" borderId="11" xfId="0" applyFont="1" applyBorder="1" applyAlignment="1" applyProtection="1">
      <alignment/>
      <protection/>
    </xf>
    <xf numFmtId="0" fontId="7" fillId="0" borderId="0" xfId="0" applyFont="1" applyAlignment="1" applyProtection="1">
      <alignment/>
      <protection/>
    </xf>
    <xf numFmtId="0" fontId="8" fillId="0" borderId="0" xfId="0" applyFont="1" applyAlignment="1" applyProtection="1">
      <alignment/>
      <protection/>
    </xf>
    <xf numFmtId="0" fontId="7" fillId="0" borderId="0" xfId="0" applyFont="1" applyBorder="1" applyAlignment="1" applyProtection="1">
      <alignment horizontal="left"/>
      <protection/>
    </xf>
    <xf numFmtId="0" fontId="7" fillId="0" borderId="0" xfId="0" applyFont="1" applyFill="1" applyAlignment="1" applyProtection="1">
      <alignment/>
      <protection/>
    </xf>
    <xf numFmtId="0" fontId="10" fillId="0" borderId="0" xfId="0" applyFont="1" applyFill="1" applyAlignment="1" applyProtection="1">
      <alignment/>
      <protection/>
    </xf>
    <xf numFmtId="0" fontId="10" fillId="0" borderId="0" xfId="0" applyFont="1" applyFill="1" applyAlignment="1" applyProtection="1">
      <alignment vertical="top"/>
      <protection/>
    </xf>
    <xf numFmtId="0" fontId="3" fillId="0" borderId="0" xfId="0" applyFont="1" applyFill="1" applyAlignment="1" applyProtection="1">
      <alignment/>
      <protection/>
    </xf>
    <xf numFmtId="0" fontId="3" fillId="0" borderId="0" xfId="0" applyFont="1" applyFill="1" applyAlignment="1" applyProtection="1">
      <alignment wrapText="1"/>
      <protection/>
    </xf>
    <xf numFmtId="0" fontId="15" fillId="0" borderId="0" xfId="0" applyFont="1" applyFill="1" applyAlignment="1" applyProtection="1">
      <alignment/>
      <protection/>
    </xf>
    <xf numFmtId="0" fontId="4" fillId="0" borderId="0" xfId="0" applyFont="1" applyFill="1" applyAlignment="1" applyProtection="1">
      <alignment horizontal="left"/>
      <protection/>
    </xf>
    <xf numFmtId="0" fontId="3" fillId="0" borderId="0" xfId="0" applyFont="1" applyFill="1" applyBorder="1" applyAlignment="1" applyProtection="1">
      <alignment/>
      <protection/>
    </xf>
    <xf numFmtId="0" fontId="4" fillId="0" borderId="0" xfId="0" applyFont="1" applyAlignment="1" applyProtection="1">
      <alignment/>
      <protection/>
    </xf>
    <xf numFmtId="0" fontId="13" fillId="0" borderId="0" xfId="0" applyFont="1" applyAlignment="1" applyProtection="1">
      <alignment/>
      <protection/>
    </xf>
    <xf numFmtId="0" fontId="9" fillId="34" borderId="12" xfId="0" applyFont="1" applyFill="1" applyBorder="1" applyAlignment="1" applyProtection="1">
      <alignment/>
      <protection/>
    </xf>
    <xf numFmtId="0" fontId="13" fillId="34" borderId="13" xfId="0" applyFont="1" applyFill="1" applyBorder="1" applyAlignment="1" applyProtection="1">
      <alignment/>
      <protection/>
    </xf>
    <xf numFmtId="0" fontId="13" fillId="34" borderId="14" xfId="0" applyFont="1" applyFill="1" applyBorder="1" applyAlignment="1" applyProtection="1">
      <alignment/>
      <protection/>
    </xf>
    <xf numFmtId="0" fontId="0" fillId="0" borderId="0" xfId="0" applyAlignment="1" applyProtection="1">
      <alignment/>
      <protection/>
    </xf>
    <xf numFmtId="0" fontId="13" fillId="0" borderId="15" xfId="0" applyFont="1" applyBorder="1" applyAlignment="1" applyProtection="1">
      <alignment/>
      <protection/>
    </xf>
    <xf numFmtId="0" fontId="9" fillId="0" borderId="15" xfId="0" applyFont="1" applyFill="1" applyBorder="1" applyAlignment="1" applyProtection="1">
      <alignment/>
      <protection/>
    </xf>
    <xf numFmtId="0" fontId="13" fillId="0" borderId="16" xfId="0" applyFont="1" applyBorder="1" applyAlignment="1" applyProtection="1">
      <alignment/>
      <protection/>
    </xf>
    <xf numFmtId="44" fontId="13" fillId="0" borderId="17" xfId="59" applyFont="1" applyBorder="1" applyAlignment="1" applyProtection="1">
      <alignment/>
      <protection/>
    </xf>
    <xf numFmtId="0" fontId="13" fillId="0" borderId="18" xfId="0" applyFont="1" applyBorder="1" applyAlignment="1" applyProtection="1">
      <alignment/>
      <protection/>
    </xf>
    <xf numFmtId="44" fontId="13" fillId="0" borderId="19" xfId="59" applyFont="1" applyBorder="1" applyAlignment="1" applyProtection="1">
      <alignment/>
      <protection/>
    </xf>
    <xf numFmtId="0" fontId="13" fillId="0" borderId="20" xfId="0" applyFont="1" applyBorder="1" applyAlignment="1" applyProtection="1">
      <alignment/>
      <protection/>
    </xf>
    <xf numFmtId="0" fontId="15" fillId="0" borderId="0" xfId="0" applyFont="1" applyAlignment="1" applyProtection="1">
      <alignment/>
      <protection/>
    </xf>
    <xf numFmtId="0" fontId="15" fillId="0" borderId="0" xfId="0" applyFont="1" applyBorder="1" applyAlignment="1" applyProtection="1">
      <alignment horizontal="left"/>
      <protection/>
    </xf>
    <xf numFmtId="0" fontId="17" fillId="0" borderId="0" xfId="0" applyFont="1" applyAlignment="1" applyProtection="1">
      <alignment/>
      <protection/>
    </xf>
    <xf numFmtId="0" fontId="17" fillId="0" borderId="0" xfId="0" applyFont="1" applyAlignment="1" applyProtection="1">
      <alignment/>
      <protection/>
    </xf>
    <xf numFmtId="0" fontId="17" fillId="0" borderId="0" xfId="0" applyFont="1" applyAlignment="1" applyProtection="1">
      <alignment horizontal="left"/>
      <protection/>
    </xf>
    <xf numFmtId="0" fontId="18" fillId="0" borderId="0" xfId="0" applyFont="1" applyAlignment="1" applyProtection="1">
      <alignment/>
      <protection/>
    </xf>
    <xf numFmtId="0" fontId="21" fillId="0" borderId="0" xfId="0" applyFont="1" applyAlignment="1" applyProtection="1">
      <alignment/>
      <protection/>
    </xf>
    <xf numFmtId="0" fontId="17" fillId="0" borderId="21" xfId="0" applyFont="1" applyBorder="1" applyAlignment="1" applyProtection="1">
      <alignment/>
      <protection/>
    </xf>
    <xf numFmtId="0" fontId="17" fillId="0" borderId="22" xfId="0" applyFont="1" applyBorder="1" applyAlignment="1" applyProtection="1">
      <alignment/>
      <protection/>
    </xf>
    <xf numFmtId="0" fontId="17" fillId="0" borderId="22" xfId="0" applyFont="1" applyBorder="1" applyAlignment="1" applyProtection="1">
      <alignment horizontal="center"/>
      <protection/>
    </xf>
    <xf numFmtId="0" fontId="17" fillId="0" borderId="23" xfId="0" applyFont="1" applyBorder="1" applyAlignment="1" applyProtection="1">
      <alignment horizontal="center"/>
      <protection/>
    </xf>
    <xf numFmtId="0" fontId="17" fillId="0" borderId="18" xfId="0" applyFont="1" applyBorder="1" applyAlignment="1" applyProtection="1">
      <alignment/>
      <protection/>
    </xf>
    <xf numFmtId="0" fontId="17" fillId="0" borderId="19" xfId="0" applyFont="1" applyBorder="1" applyAlignment="1" applyProtection="1">
      <alignment/>
      <protection/>
    </xf>
    <xf numFmtId="0" fontId="17" fillId="0" borderId="24" xfId="0" applyFont="1" applyBorder="1" applyAlignment="1" applyProtection="1">
      <alignment/>
      <protection/>
    </xf>
    <xf numFmtId="0" fontId="17" fillId="0" borderId="19" xfId="0" applyFont="1" applyBorder="1" applyAlignment="1" applyProtection="1">
      <alignment/>
      <protection/>
    </xf>
    <xf numFmtId="0" fontId="17" fillId="0" borderId="18" xfId="0" applyFont="1" applyBorder="1" applyAlignment="1" applyProtection="1">
      <alignment/>
      <protection/>
    </xf>
    <xf numFmtId="180" fontId="20" fillId="0" borderId="0" xfId="0" applyNumberFormat="1" applyFont="1" applyAlignment="1" applyProtection="1">
      <alignment/>
      <protection/>
    </xf>
    <xf numFmtId="0" fontId="7" fillId="0" borderId="0" xfId="0" applyFont="1" applyAlignment="1" applyProtection="1">
      <alignment/>
      <protection/>
    </xf>
    <xf numFmtId="0" fontId="8" fillId="0" borderId="0" xfId="0" applyFont="1" applyAlignment="1" applyProtection="1">
      <alignment/>
      <protection/>
    </xf>
    <xf numFmtId="0" fontId="3" fillId="33" borderId="0" xfId="0" applyFont="1" applyFill="1" applyAlignment="1" applyProtection="1">
      <alignment/>
      <protection/>
    </xf>
    <xf numFmtId="0" fontId="4" fillId="33" borderId="0" xfId="0" applyFont="1" applyFill="1" applyAlignment="1" applyProtection="1">
      <alignment/>
      <protection/>
    </xf>
    <xf numFmtId="0" fontId="22" fillId="0" borderId="0" xfId="0" applyFont="1" applyAlignment="1" applyProtection="1">
      <alignment/>
      <protection/>
    </xf>
    <xf numFmtId="0" fontId="4" fillId="0" borderId="0" xfId="0" applyFont="1" applyFill="1" applyAlignment="1" applyProtection="1">
      <alignment/>
      <protection/>
    </xf>
    <xf numFmtId="0" fontId="17" fillId="0" borderId="13" xfId="0" applyFont="1" applyBorder="1" applyAlignment="1" applyProtection="1">
      <alignment/>
      <protection locked="0"/>
    </xf>
    <xf numFmtId="0" fontId="17" fillId="0" borderId="14" xfId="0" applyFont="1" applyBorder="1" applyAlignment="1" applyProtection="1">
      <alignment/>
      <protection/>
    </xf>
    <xf numFmtId="0" fontId="17" fillId="0" borderId="14" xfId="0" applyFont="1" applyBorder="1" applyAlignment="1" applyProtection="1">
      <alignment/>
      <protection/>
    </xf>
    <xf numFmtId="0" fontId="17" fillId="0" borderId="25" xfId="0" applyFont="1" applyBorder="1" applyAlignment="1" applyProtection="1">
      <alignment/>
      <protection/>
    </xf>
    <xf numFmtId="0" fontId="23" fillId="0" borderId="0" xfId="0" applyFont="1" applyAlignment="1" applyProtection="1">
      <alignment/>
      <protection/>
    </xf>
    <xf numFmtId="0" fontId="17" fillId="0" borderId="13" xfId="0" applyFont="1" applyBorder="1" applyAlignment="1" applyProtection="1">
      <alignment/>
      <protection/>
    </xf>
    <xf numFmtId="2" fontId="3" fillId="0" borderId="10" xfId="0" applyNumberFormat="1" applyFont="1" applyBorder="1" applyAlignment="1" applyProtection="1">
      <alignment horizontal="center"/>
      <protection locked="0"/>
    </xf>
    <xf numFmtId="0" fontId="3" fillId="0" borderId="0" xfId="0" applyFont="1" applyFill="1" applyAlignment="1" applyProtection="1">
      <alignment horizontal="left" wrapText="1"/>
      <protection/>
    </xf>
    <xf numFmtId="1" fontId="4" fillId="0" borderId="0" xfId="0" applyNumberFormat="1" applyFont="1" applyAlignment="1" applyProtection="1">
      <alignment horizontal="center"/>
      <protection/>
    </xf>
    <xf numFmtId="2" fontId="3" fillId="0" borderId="10" xfId="0" applyNumberFormat="1" applyFont="1" applyBorder="1" applyAlignment="1" applyProtection="1">
      <alignment horizontal="right"/>
      <protection/>
    </xf>
    <xf numFmtId="0" fontId="4" fillId="0" borderId="0" xfId="0" applyFont="1" applyAlignment="1" applyProtection="1">
      <alignment horizontal="right"/>
      <protection/>
    </xf>
    <xf numFmtId="0" fontId="3" fillId="0" borderId="0" xfId="0" applyFont="1" applyBorder="1" applyAlignment="1" applyProtection="1">
      <alignment horizontal="right"/>
      <protection/>
    </xf>
    <xf numFmtId="2" fontId="3" fillId="0" borderId="0" xfId="0" applyNumberFormat="1" applyFont="1" applyBorder="1" applyAlignment="1" applyProtection="1">
      <alignment horizontal="right"/>
      <protection/>
    </xf>
    <xf numFmtId="2" fontId="5" fillId="0" borderId="10" xfId="0" applyNumberFormat="1" applyFont="1" applyBorder="1" applyAlignment="1" applyProtection="1">
      <alignment horizontal="right"/>
      <protection/>
    </xf>
    <xf numFmtId="0" fontId="25" fillId="0" borderId="0" xfId="0" applyFont="1" applyFill="1" applyAlignment="1" applyProtection="1">
      <alignment wrapText="1"/>
      <protection/>
    </xf>
    <xf numFmtId="0" fontId="25" fillId="0" borderId="0" xfId="0" applyFont="1" applyBorder="1" applyAlignment="1" applyProtection="1">
      <alignment horizontal="left"/>
      <protection/>
    </xf>
    <xf numFmtId="0" fontId="25" fillId="0" borderId="0" xfId="0" applyFont="1" applyFill="1" applyAlignment="1" applyProtection="1">
      <alignment/>
      <protection/>
    </xf>
    <xf numFmtId="0" fontId="25" fillId="0" borderId="0" xfId="0" applyFont="1" applyFill="1" applyAlignment="1" applyProtection="1">
      <alignment horizontal="center"/>
      <protection/>
    </xf>
    <xf numFmtId="2" fontId="25" fillId="0" borderId="0" xfId="0" applyNumberFormat="1" applyFont="1" applyFill="1" applyAlignment="1" applyProtection="1">
      <alignment horizontal="center"/>
      <protection/>
    </xf>
    <xf numFmtId="2" fontId="3" fillId="0" borderId="10" xfId="0" applyNumberFormat="1" applyFont="1" applyBorder="1" applyAlignment="1" applyProtection="1">
      <alignment horizontal="left"/>
      <protection/>
    </xf>
    <xf numFmtId="0" fontId="4" fillId="0" borderId="0" xfId="0" applyFont="1" applyAlignment="1" applyProtection="1">
      <alignment horizontal="left"/>
      <protection/>
    </xf>
    <xf numFmtId="2" fontId="26" fillId="0" borderId="10" xfId="0" applyNumberFormat="1" applyFont="1" applyBorder="1" applyAlignment="1" applyProtection="1">
      <alignment horizontal="center"/>
      <protection/>
    </xf>
    <xf numFmtId="4" fontId="4" fillId="0" borderId="10" xfId="0" applyNumberFormat="1" applyFont="1" applyBorder="1" applyAlignment="1" applyProtection="1">
      <alignment horizontal="center"/>
      <protection/>
    </xf>
    <xf numFmtId="0" fontId="26" fillId="0" borderId="10" xfId="0" applyFont="1" applyBorder="1" applyAlignment="1" applyProtection="1">
      <alignment horizontal="center"/>
      <protection/>
    </xf>
    <xf numFmtId="2" fontId="4" fillId="0" borderId="10" xfId="0" applyNumberFormat="1" applyFont="1" applyBorder="1" applyAlignment="1" applyProtection="1">
      <alignment horizontal="center"/>
      <protection/>
    </xf>
    <xf numFmtId="2" fontId="4" fillId="0" borderId="0" xfId="0" applyNumberFormat="1" applyFont="1" applyBorder="1" applyAlignment="1" applyProtection="1">
      <alignment horizontal="center"/>
      <protection/>
    </xf>
    <xf numFmtId="0" fontId="27" fillId="35" borderId="26" xfId="0" applyFont="1" applyFill="1" applyBorder="1" applyAlignment="1" applyProtection="1">
      <alignment/>
      <protection/>
    </xf>
    <xf numFmtId="0" fontId="28" fillId="35" borderId="27" xfId="0" applyFont="1" applyFill="1" applyBorder="1" applyAlignment="1" applyProtection="1">
      <alignment/>
      <protection/>
    </xf>
    <xf numFmtId="0" fontId="28" fillId="35" borderId="28" xfId="0" applyFont="1" applyFill="1" applyBorder="1" applyAlignment="1" applyProtection="1">
      <alignment/>
      <protection/>
    </xf>
    <xf numFmtId="0" fontId="28" fillId="35" borderId="29" xfId="0" applyFont="1" applyFill="1" applyBorder="1" applyAlignment="1" applyProtection="1">
      <alignment/>
      <protection/>
    </xf>
    <xf numFmtId="0" fontId="28" fillId="35" borderId="0" xfId="0" applyFont="1" applyFill="1" applyBorder="1" applyAlignment="1" applyProtection="1">
      <alignment/>
      <protection/>
    </xf>
    <xf numFmtId="0" fontId="28" fillId="35" borderId="30" xfId="0" applyFont="1" applyFill="1" applyBorder="1" applyAlignment="1" applyProtection="1">
      <alignment/>
      <protection/>
    </xf>
    <xf numFmtId="0" fontId="28" fillId="35" borderId="31" xfId="0" applyFont="1" applyFill="1" applyBorder="1" applyAlignment="1" applyProtection="1">
      <alignment/>
      <protection/>
    </xf>
    <xf numFmtId="0" fontId="28" fillId="35" borderId="32" xfId="0" applyFont="1" applyFill="1" applyBorder="1" applyAlignment="1" applyProtection="1">
      <alignment/>
      <protection/>
    </xf>
    <xf numFmtId="0" fontId="28" fillId="35" borderId="33" xfId="0" applyFont="1" applyFill="1" applyBorder="1" applyAlignment="1" applyProtection="1">
      <alignment/>
      <protection/>
    </xf>
    <xf numFmtId="4" fontId="26" fillId="0" borderId="10" xfId="0" applyNumberFormat="1" applyFont="1" applyBorder="1" applyAlignment="1" applyProtection="1">
      <alignment horizontal="center"/>
      <protection/>
    </xf>
    <xf numFmtId="4" fontId="17" fillId="0" borderId="0" xfId="0" applyNumberFormat="1" applyFont="1" applyBorder="1" applyAlignment="1" applyProtection="1">
      <alignment horizontal="center"/>
      <protection/>
    </xf>
    <xf numFmtId="0" fontId="17" fillId="0" borderId="13" xfId="0" applyFont="1" applyBorder="1" applyAlignment="1" applyProtection="1">
      <alignment horizontal="center"/>
      <protection locked="0"/>
    </xf>
    <xf numFmtId="2" fontId="3" fillId="0" borderId="10" xfId="0" applyNumberFormat="1" applyFont="1" applyBorder="1" applyAlignment="1" applyProtection="1">
      <alignment horizontal="right"/>
      <protection locked="0"/>
    </xf>
    <xf numFmtId="0" fontId="4" fillId="0" borderId="10" xfId="0" applyFont="1" applyFill="1" applyBorder="1" applyAlignment="1" applyProtection="1">
      <alignment vertical="top"/>
      <protection locked="0"/>
    </xf>
    <xf numFmtId="14" fontId="7" fillId="0" borderId="10" xfId="0" applyNumberFormat="1" applyFont="1" applyBorder="1" applyAlignment="1" applyProtection="1">
      <alignment horizontal="center"/>
      <protection locked="0"/>
    </xf>
    <xf numFmtId="180" fontId="4" fillId="0" borderId="10" xfId="0" applyNumberFormat="1" applyFont="1" applyFill="1" applyBorder="1" applyAlignment="1" applyProtection="1">
      <alignment horizontal="left" vertical="top"/>
      <protection locked="0"/>
    </xf>
    <xf numFmtId="0" fontId="7" fillId="0" borderId="0" xfId="0" applyFont="1" applyBorder="1" applyAlignment="1" applyProtection="1">
      <alignment horizontal="center"/>
      <protection/>
    </xf>
    <xf numFmtId="0" fontId="3" fillId="0" borderId="0" xfId="0" applyFont="1" applyFill="1" applyAlignment="1" applyProtection="1">
      <alignment horizontal="left" wrapText="1"/>
      <protection/>
    </xf>
    <xf numFmtId="0" fontId="3" fillId="0" borderId="34" xfId="0" applyFont="1" applyFill="1" applyBorder="1" applyAlignment="1" applyProtection="1">
      <alignment horizontal="center" vertical="top"/>
      <protection locked="0"/>
    </xf>
    <xf numFmtId="0" fontId="3" fillId="0" borderId="10" xfId="0" applyFont="1" applyBorder="1" applyAlignment="1" applyProtection="1">
      <alignment horizontal="left"/>
      <protection locked="0"/>
    </xf>
    <xf numFmtId="0" fontId="3" fillId="0" borderId="34" xfId="0" applyFont="1" applyBorder="1" applyAlignment="1" applyProtection="1">
      <alignment horizontal="left"/>
      <protection locked="0"/>
    </xf>
    <xf numFmtId="0" fontId="3" fillId="0" borderId="10" xfId="0" applyFont="1" applyFill="1" applyBorder="1" applyAlignment="1" applyProtection="1">
      <alignment horizontal="center" vertical="top"/>
      <protection locked="0"/>
    </xf>
    <xf numFmtId="0" fontId="7" fillId="0" borderId="10" xfId="0" applyFont="1" applyBorder="1" applyAlignment="1" applyProtection="1">
      <alignment horizontal="center"/>
      <protection locked="0"/>
    </xf>
    <xf numFmtId="0" fontId="8" fillId="0" borderId="10" xfId="0" applyFont="1" applyBorder="1" applyAlignment="1" applyProtection="1">
      <alignment horizontal="center"/>
      <protection locked="0"/>
    </xf>
    <xf numFmtId="0" fontId="17" fillId="0" borderId="0" xfId="0" applyFont="1" applyAlignment="1" applyProtection="1">
      <alignment horizontal="left"/>
      <protection/>
    </xf>
    <xf numFmtId="0" fontId="17" fillId="0" borderId="21" xfId="0" applyFont="1" applyBorder="1" applyAlignment="1" applyProtection="1">
      <alignment horizontal="center"/>
      <protection/>
    </xf>
    <xf numFmtId="0" fontId="17" fillId="0" borderId="22" xfId="0" applyFont="1" applyBorder="1" applyAlignment="1" applyProtection="1">
      <alignment horizontal="center"/>
      <protection/>
    </xf>
    <xf numFmtId="4" fontId="17" fillId="0" borderId="13" xfId="0" applyNumberFormat="1" applyFont="1" applyBorder="1" applyAlignment="1" applyProtection="1">
      <alignment horizontal="center"/>
      <protection/>
    </xf>
    <xf numFmtId="4" fontId="17" fillId="0" borderId="14" xfId="0" applyNumberFormat="1" applyFont="1" applyBorder="1" applyAlignment="1" applyProtection="1">
      <alignment horizontal="center"/>
      <protection/>
    </xf>
    <xf numFmtId="0" fontId="17" fillId="0" borderId="23" xfId="0" applyFont="1" applyBorder="1" applyAlignment="1" applyProtection="1">
      <alignment horizontal="center"/>
      <protection/>
    </xf>
    <xf numFmtId="0" fontId="17" fillId="36" borderId="13" xfId="0" applyFont="1" applyFill="1" applyBorder="1" applyAlignment="1" applyProtection="1">
      <alignment horizontal="center"/>
      <protection locked="0"/>
    </xf>
    <xf numFmtId="0" fontId="17" fillId="36" borderId="14" xfId="0" applyFont="1" applyFill="1" applyBorder="1" applyAlignment="1" applyProtection="1">
      <alignment horizontal="center"/>
      <protection locked="0"/>
    </xf>
    <xf numFmtId="0" fontId="17" fillId="0" borderId="0" xfId="0" applyFont="1" applyAlignment="1" applyProtection="1">
      <alignment horizontal="left"/>
      <protection locked="0"/>
    </xf>
    <xf numFmtId="0" fontId="17" fillId="0" borderId="0" xfId="0" applyFont="1" applyAlignment="1" applyProtection="1">
      <alignment/>
      <protection/>
    </xf>
    <xf numFmtId="181" fontId="23" fillId="0" borderId="0" xfId="0" applyNumberFormat="1" applyFont="1" applyAlignment="1" applyProtection="1">
      <alignment horizontal="center"/>
      <protection/>
    </xf>
    <xf numFmtId="0" fontId="20" fillId="0" borderId="0" xfId="0" applyNumberFormat="1" applyFont="1" applyAlignment="1" applyProtection="1">
      <alignment horizontal="left"/>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86">
    <dxf>
      <fill>
        <patternFill patternType="none">
          <bgColor indexed="65"/>
        </patternFill>
      </fill>
    </dxf>
    <dxf>
      <fill>
        <patternFill>
          <bgColor indexed="9"/>
        </patternFill>
      </fill>
    </dxf>
    <dxf>
      <font>
        <color indexed="9"/>
      </font>
    </dxf>
    <dxf>
      <font>
        <color indexed="8"/>
      </font>
      <fill>
        <patternFill>
          <bgColor indexed="50"/>
        </patternFill>
      </fill>
    </dxf>
    <dxf>
      <fill>
        <patternFill>
          <bgColor indexed="50"/>
        </patternFill>
      </fill>
    </dxf>
    <dxf>
      <font>
        <color indexed="8"/>
      </font>
    </dxf>
    <dxf>
      <fill>
        <patternFill patternType="none">
          <bgColor indexed="65"/>
        </patternFill>
      </fill>
    </dxf>
    <dxf>
      <fill>
        <patternFill>
          <bgColor indexed="9"/>
        </patternFill>
      </fill>
    </dxf>
    <dxf>
      <font>
        <color indexed="9"/>
      </font>
    </dxf>
    <dxf>
      <font>
        <color indexed="8"/>
      </font>
      <fill>
        <patternFill>
          <bgColor indexed="50"/>
        </patternFill>
      </fill>
    </dxf>
    <dxf>
      <fill>
        <patternFill>
          <bgColor indexed="50"/>
        </patternFill>
      </fill>
    </dxf>
    <dxf>
      <font>
        <color indexed="8"/>
      </font>
    </dxf>
    <dxf>
      <fill>
        <patternFill patternType="none">
          <bgColor indexed="65"/>
        </patternFill>
      </fill>
    </dxf>
    <dxf>
      <fill>
        <patternFill>
          <bgColor indexed="9"/>
        </patternFill>
      </fill>
    </dxf>
    <dxf>
      <font>
        <color indexed="9"/>
      </font>
    </dxf>
    <dxf>
      <font>
        <color indexed="8"/>
      </font>
      <fill>
        <patternFill>
          <bgColor indexed="50"/>
        </patternFill>
      </fill>
    </dxf>
    <dxf>
      <fill>
        <patternFill>
          <bgColor indexed="50"/>
        </patternFill>
      </fill>
    </dxf>
    <dxf>
      <font>
        <color indexed="8"/>
      </font>
    </dxf>
    <dxf>
      <fill>
        <patternFill patternType="none">
          <bgColor indexed="65"/>
        </patternFill>
      </fill>
    </dxf>
    <dxf>
      <fill>
        <patternFill>
          <bgColor indexed="9"/>
        </patternFill>
      </fill>
    </dxf>
    <dxf>
      <font>
        <color indexed="9"/>
      </font>
    </dxf>
    <dxf>
      <font>
        <color indexed="8"/>
      </font>
      <fill>
        <patternFill>
          <bgColor indexed="50"/>
        </patternFill>
      </fill>
    </dxf>
    <dxf>
      <fill>
        <patternFill>
          <bgColor indexed="50"/>
        </patternFill>
      </fill>
    </dxf>
    <dxf>
      <font>
        <color indexed="8"/>
      </font>
    </dxf>
    <dxf>
      <fill>
        <patternFill patternType="none">
          <bgColor indexed="65"/>
        </patternFill>
      </fill>
    </dxf>
    <dxf>
      <fill>
        <patternFill>
          <bgColor indexed="9"/>
        </patternFill>
      </fill>
    </dxf>
    <dxf>
      <font>
        <color indexed="9"/>
      </font>
    </dxf>
    <dxf>
      <font>
        <color indexed="8"/>
      </font>
      <fill>
        <patternFill>
          <bgColor indexed="50"/>
        </patternFill>
      </fill>
    </dxf>
    <dxf>
      <fill>
        <patternFill>
          <bgColor indexed="50"/>
        </patternFill>
      </fill>
    </dxf>
    <dxf>
      <font>
        <color indexed="8"/>
      </font>
    </dxf>
    <dxf>
      <fill>
        <patternFill patternType="none">
          <bgColor indexed="65"/>
        </patternFill>
      </fill>
    </dxf>
    <dxf>
      <fill>
        <patternFill>
          <bgColor indexed="9"/>
        </patternFill>
      </fill>
    </dxf>
    <dxf>
      <font>
        <color indexed="9"/>
      </font>
    </dxf>
    <dxf>
      <font>
        <color indexed="8"/>
      </font>
      <fill>
        <patternFill>
          <bgColor indexed="50"/>
        </patternFill>
      </fill>
    </dxf>
    <dxf>
      <fill>
        <patternFill>
          <bgColor indexed="50"/>
        </patternFill>
      </fill>
    </dxf>
    <dxf>
      <font>
        <color indexed="8"/>
      </font>
    </dxf>
    <dxf>
      <fill>
        <patternFill patternType="none">
          <bgColor indexed="65"/>
        </patternFill>
      </fill>
    </dxf>
    <dxf>
      <fill>
        <patternFill>
          <bgColor indexed="9"/>
        </patternFill>
      </fill>
    </dxf>
    <dxf>
      <font>
        <color indexed="9"/>
      </font>
    </dxf>
    <dxf>
      <font>
        <color indexed="8"/>
      </font>
      <fill>
        <patternFill>
          <bgColor indexed="50"/>
        </patternFill>
      </fill>
    </dxf>
    <dxf>
      <fill>
        <patternFill>
          <bgColor indexed="50"/>
        </patternFill>
      </fill>
    </dxf>
    <dxf>
      <font>
        <color indexed="8"/>
      </font>
    </dxf>
    <dxf>
      <fill>
        <patternFill patternType="none">
          <bgColor indexed="65"/>
        </patternFill>
      </fill>
    </dxf>
    <dxf>
      <fill>
        <patternFill>
          <bgColor indexed="9"/>
        </patternFill>
      </fill>
    </dxf>
    <dxf>
      <font>
        <color indexed="9"/>
      </font>
    </dxf>
    <dxf>
      <font>
        <color indexed="8"/>
      </font>
      <fill>
        <patternFill>
          <bgColor indexed="50"/>
        </patternFill>
      </fill>
    </dxf>
    <dxf>
      <fill>
        <patternFill>
          <bgColor indexed="50"/>
        </patternFill>
      </fill>
    </dxf>
    <dxf>
      <font>
        <color indexed="8"/>
      </font>
    </dxf>
    <dxf>
      <fill>
        <patternFill patternType="none">
          <bgColor indexed="65"/>
        </patternFill>
      </fill>
    </dxf>
    <dxf>
      <fill>
        <patternFill>
          <bgColor indexed="9"/>
        </patternFill>
      </fill>
    </dxf>
    <dxf>
      <font>
        <color indexed="9"/>
      </font>
    </dxf>
    <dxf>
      <font>
        <color indexed="8"/>
      </font>
      <fill>
        <patternFill>
          <bgColor indexed="50"/>
        </patternFill>
      </fill>
    </dxf>
    <dxf>
      <fill>
        <patternFill>
          <bgColor indexed="50"/>
        </patternFill>
      </fill>
    </dxf>
    <dxf>
      <font>
        <color indexed="8"/>
      </font>
    </dxf>
    <dxf>
      <fill>
        <patternFill patternType="none">
          <bgColor indexed="65"/>
        </patternFill>
      </fill>
    </dxf>
    <dxf>
      <fill>
        <patternFill>
          <bgColor indexed="9"/>
        </patternFill>
      </fill>
    </dxf>
    <dxf>
      <font>
        <color indexed="9"/>
      </font>
    </dxf>
    <dxf>
      <font>
        <color indexed="8"/>
      </font>
      <fill>
        <patternFill>
          <bgColor indexed="50"/>
        </patternFill>
      </fill>
    </dxf>
    <dxf>
      <fill>
        <patternFill>
          <bgColor indexed="50"/>
        </patternFill>
      </fill>
    </dxf>
    <dxf>
      <font>
        <color indexed="8"/>
      </font>
    </dxf>
    <dxf>
      <font>
        <color indexed="8"/>
      </font>
    </dxf>
    <dxf/>
    <dxf>
      <fill>
        <patternFill>
          <bgColor indexed="50"/>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8"/>
      </font>
      <fill>
        <patternFill patternType="none">
          <bgColor indexed="65"/>
        </patternFill>
      </fill>
    </dxf>
    <dxf>
      <font>
        <color indexed="9"/>
      </font>
    </dxf>
    <dxf>
      <fill>
        <patternFill>
          <bgColor indexed="50"/>
        </patternFill>
      </fill>
    </dxf>
    <dxf>
      <font>
        <color theme="0"/>
      </font>
    </dxf>
    <dxf>
      <fill>
        <patternFill>
          <bgColor rgb="FF92D050"/>
        </patternFill>
      </fill>
    </dxf>
    <dxf>
      <fill>
        <patternFill patternType="solid">
          <bgColor theme="0"/>
        </patternFill>
      </fill>
      <border>
        <left/>
        <right/>
        <top/>
      </border>
    </dxf>
    <dxf>
      <fill>
        <patternFill>
          <bgColor rgb="FFFF0000"/>
        </patternFill>
      </fill>
    </dxf>
    <dxf>
      <font>
        <color theme="0"/>
      </font>
      <border/>
    </dxf>
    <dxf>
      <font>
        <color rgb="FFFFFFFF"/>
      </font>
      <border/>
    </dxf>
    <dxf>
      <font>
        <color rgb="FF000000"/>
      </font>
      <fill>
        <patternFill patternType="none">
          <bgColor indexed="65"/>
        </patternFill>
      </fill>
      <border/>
    </dxf>
    <dxf>
      <font>
        <color rgb="FF000000"/>
      </font>
      <border/>
    </dxf>
    <dxf>
      <font>
        <color rgb="FF000000"/>
      </font>
      <fill>
        <patternFill>
          <bgColor rgb="FF99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38100</xdr:colOff>
      <xdr:row>1</xdr:row>
      <xdr:rowOff>95250</xdr:rowOff>
    </xdr:from>
    <xdr:to>
      <xdr:col>21</xdr:col>
      <xdr:colOff>457200</xdr:colOff>
      <xdr:row>4</xdr:row>
      <xdr:rowOff>47625</xdr:rowOff>
    </xdr:to>
    <xdr:pic>
      <xdr:nvPicPr>
        <xdr:cNvPr id="1" name="Picture 1" descr="LogoSMVkleinPrint"/>
        <xdr:cNvPicPr preferRelativeResize="1">
          <a:picLocks noChangeAspect="1"/>
        </xdr:cNvPicPr>
      </xdr:nvPicPr>
      <xdr:blipFill>
        <a:blip r:embed="rId1"/>
        <a:stretch>
          <a:fillRect/>
        </a:stretch>
      </xdr:blipFill>
      <xdr:spPr>
        <a:xfrm>
          <a:off x="7096125" y="142875"/>
          <a:ext cx="1809750" cy="476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438150</xdr:colOff>
      <xdr:row>0</xdr:row>
      <xdr:rowOff>104775</xdr:rowOff>
    </xdr:from>
    <xdr:to>
      <xdr:col>8</xdr:col>
      <xdr:colOff>419100</xdr:colOff>
      <xdr:row>3</xdr:row>
      <xdr:rowOff>38100</xdr:rowOff>
    </xdr:to>
    <xdr:pic>
      <xdr:nvPicPr>
        <xdr:cNvPr id="1"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2"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3"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4"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5"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6"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7"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8"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9"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438150</xdr:colOff>
      <xdr:row>0</xdr:row>
      <xdr:rowOff>104775</xdr:rowOff>
    </xdr:from>
    <xdr:to>
      <xdr:col>8</xdr:col>
      <xdr:colOff>419100</xdr:colOff>
      <xdr:row>3</xdr:row>
      <xdr:rowOff>38100</xdr:rowOff>
    </xdr:to>
    <xdr:pic>
      <xdr:nvPicPr>
        <xdr:cNvPr id="1"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2"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3"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4"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5"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6"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7"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8"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9"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10"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438150</xdr:colOff>
      <xdr:row>0</xdr:row>
      <xdr:rowOff>104775</xdr:rowOff>
    </xdr:from>
    <xdr:to>
      <xdr:col>8</xdr:col>
      <xdr:colOff>419100</xdr:colOff>
      <xdr:row>3</xdr:row>
      <xdr:rowOff>38100</xdr:rowOff>
    </xdr:to>
    <xdr:pic>
      <xdr:nvPicPr>
        <xdr:cNvPr id="1"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438150</xdr:colOff>
      <xdr:row>0</xdr:row>
      <xdr:rowOff>104775</xdr:rowOff>
    </xdr:from>
    <xdr:to>
      <xdr:col>8</xdr:col>
      <xdr:colOff>419100</xdr:colOff>
      <xdr:row>3</xdr:row>
      <xdr:rowOff>38100</xdr:rowOff>
    </xdr:to>
    <xdr:pic>
      <xdr:nvPicPr>
        <xdr:cNvPr id="1"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2"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438150</xdr:colOff>
      <xdr:row>0</xdr:row>
      <xdr:rowOff>104775</xdr:rowOff>
    </xdr:from>
    <xdr:to>
      <xdr:col>8</xdr:col>
      <xdr:colOff>419100</xdr:colOff>
      <xdr:row>3</xdr:row>
      <xdr:rowOff>38100</xdr:rowOff>
    </xdr:to>
    <xdr:pic>
      <xdr:nvPicPr>
        <xdr:cNvPr id="1"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2"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3"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438150</xdr:colOff>
      <xdr:row>0</xdr:row>
      <xdr:rowOff>104775</xdr:rowOff>
    </xdr:from>
    <xdr:to>
      <xdr:col>8</xdr:col>
      <xdr:colOff>419100</xdr:colOff>
      <xdr:row>3</xdr:row>
      <xdr:rowOff>38100</xdr:rowOff>
    </xdr:to>
    <xdr:pic>
      <xdr:nvPicPr>
        <xdr:cNvPr id="1"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2"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3"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4"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438150</xdr:colOff>
      <xdr:row>0</xdr:row>
      <xdr:rowOff>104775</xdr:rowOff>
    </xdr:from>
    <xdr:to>
      <xdr:col>8</xdr:col>
      <xdr:colOff>419100</xdr:colOff>
      <xdr:row>3</xdr:row>
      <xdr:rowOff>38100</xdr:rowOff>
    </xdr:to>
    <xdr:pic>
      <xdr:nvPicPr>
        <xdr:cNvPr id="1"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2"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3"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4"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5"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438150</xdr:colOff>
      <xdr:row>0</xdr:row>
      <xdr:rowOff>104775</xdr:rowOff>
    </xdr:from>
    <xdr:to>
      <xdr:col>8</xdr:col>
      <xdr:colOff>419100</xdr:colOff>
      <xdr:row>3</xdr:row>
      <xdr:rowOff>38100</xdr:rowOff>
    </xdr:to>
    <xdr:pic>
      <xdr:nvPicPr>
        <xdr:cNvPr id="1"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2"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3"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4"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5"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6"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438150</xdr:colOff>
      <xdr:row>0</xdr:row>
      <xdr:rowOff>104775</xdr:rowOff>
    </xdr:from>
    <xdr:to>
      <xdr:col>8</xdr:col>
      <xdr:colOff>419100</xdr:colOff>
      <xdr:row>3</xdr:row>
      <xdr:rowOff>38100</xdr:rowOff>
    </xdr:to>
    <xdr:pic>
      <xdr:nvPicPr>
        <xdr:cNvPr id="1"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2"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3"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4"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5"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6"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7"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438150</xdr:colOff>
      <xdr:row>0</xdr:row>
      <xdr:rowOff>104775</xdr:rowOff>
    </xdr:from>
    <xdr:to>
      <xdr:col>8</xdr:col>
      <xdr:colOff>419100</xdr:colOff>
      <xdr:row>3</xdr:row>
      <xdr:rowOff>38100</xdr:rowOff>
    </xdr:to>
    <xdr:pic>
      <xdr:nvPicPr>
        <xdr:cNvPr id="1"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2"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3"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4"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5"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6"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7"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8" name="Picture 1" descr="LogoSMVkleinPrint"/>
        <xdr:cNvPicPr preferRelativeResize="1">
          <a:picLocks noChangeAspect="1"/>
        </xdr:cNvPicPr>
      </xdr:nvPicPr>
      <xdr:blipFill>
        <a:blip r:embed="rId1"/>
        <a:stretch>
          <a:fillRect/>
        </a:stretch>
      </xdr:blipFill>
      <xdr:spPr>
        <a:xfrm>
          <a:off x="3629025" y="104775"/>
          <a:ext cx="180975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G56"/>
  <sheetViews>
    <sheetView showGridLines="0" tabSelected="1" zoomScalePageLayoutView="0" workbookViewId="0" topLeftCell="A1">
      <selection activeCell="B2" sqref="B2:D2"/>
    </sheetView>
  </sheetViews>
  <sheetFormatPr defaultColWidth="8.8515625" defaultRowHeight="15"/>
  <cols>
    <col min="1" max="1" width="15.421875" style="40" customWidth="1"/>
    <col min="2" max="2" width="20.8515625" style="40" customWidth="1"/>
    <col min="3" max="3" width="1.7109375" style="40" customWidth="1"/>
    <col min="4" max="4" width="7.57421875" style="40" customWidth="1"/>
    <col min="5" max="5" width="1.7109375" style="40" customWidth="1"/>
    <col min="6" max="6" width="8.7109375" style="40" customWidth="1"/>
    <col min="7" max="7" width="2.28125" style="40" customWidth="1"/>
    <col min="8" max="8" width="6.8515625" style="40" customWidth="1"/>
    <col min="9" max="9" width="1.7109375" style="40" customWidth="1"/>
    <col min="10" max="10" width="6.00390625" style="40" customWidth="1"/>
    <col min="11" max="11" width="1.7109375" style="40" customWidth="1"/>
    <col min="12" max="12" width="6.8515625" style="40" customWidth="1"/>
    <col min="13" max="13" width="1.7109375" style="40" customWidth="1"/>
    <col min="14" max="14" width="9.00390625" style="40" customWidth="1"/>
    <col min="15" max="15" width="1.7109375" style="40" customWidth="1"/>
    <col min="16" max="16" width="10.28125" style="40" customWidth="1"/>
    <col min="17" max="17" width="1.7109375" style="40" customWidth="1"/>
    <col min="18" max="18" width="6.7109375" style="40" customWidth="1"/>
    <col min="19" max="19" width="1.7109375" style="40" customWidth="1"/>
    <col min="20" max="20" width="10.7109375" style="40" customWidth="1"/>
    <col min="21" max="21" width="1.7109375" style="40" customWidth="1"/>
    <col min="22" max="22" width="8.140625" style="40" customWidth="1"/>
    <col min="23" max="23" width="1.57421875" style="40" customWidth="1"/>
    <col min="24" max="16384" width="8.8515625" style="40" customWidth="1"/>
  </cols>
  <sheetData>
    <row r="1" ht="3.75" customHeight="1"/>
    <row r="2" spans="1:23" ht="13.5" customHeight="1">
      <c r="A2" s="2" t="s">
        <v>1</v>
      </c>
      <c r="B2" s="115"/>
      <c r="C2" s="115"/>
      <c r="D2" s="115"/>
      <c r="E2" s="3"/>
      <c r="F2" s="3"/>
      <c r="G2" s="3"/>
      <c r="H2" s="3"/>
      <c r="I2" s="3"/>
      <c r="J2" s="3"/>
      <c r="K2" s="3"/>
      <c r="L2" s="3"/>
      <c r="M2" s="3"/>
      <c r="N2" s="3"/>
      <c r="O2" s="3"/>
      <c r="P2" s="3"/>
      <c r="Q2" s="3"/>
      <c r="R2" s="3"/>
      <c r="S2" s="3"/>
      <c r="T2" s="3"/>
      <c r="U2" s="3"/>
      <c r="V2" s="3"/>
      <c r="W2" s="22"/>
    </row>
    <row r="3" spans="2:23" ht="12">
      <c r="B3" s="38"/>
      <c r="C3" s="3"/>
      <c r="D3" s="2"/>
      <c r="E3" s="3"/>
      <c r="F3" s="3"/>
      <c r="G3" s="3"/>
      <c r="H3" s="3"/>
      <c r="I3" s="3"/>
      <c r="J3" s="3"/>
      <c r="K3" s="3"/>
      <c r="L3" s="3"/>
      <c r="M3" s="3"/>
      <c r="N3" s="3"/>
      <c r="O3" s="3"/>
      <c r="P3" s="3"/>
      <c r="Q3" s="3"/>
      <c r="R3" s="3"/>
      <c r="S3" s="3"/>
      <c r="T3" s="3"/>
      <c r="U3" s="3"/>
      <c r="V3" s="3"/>
      <c r="W3" s="22"/>
    </row>
    <row r="4" spans="1:23" ht="15.75">
      <c r="A4" s="1" t="s">
        <v>2</v>
      </c>
      <c r="B4" s="5"/>
      <c r="C4" s="5"/>
      <c r="D4" s="5"/>
      <c r="E4" s="5"/>
      <c r="F4" s="5"/>
      <c r="G4" s="5"/>
      <c r="H4" s="3"/>
      <c r="I4" s="5"/>
      <c r="J4" s="5"/>
      <c r="K4" s="5"/>
      <c r="L4" s="5"/>
      <c r="M4" s="5"/>
      <c r="N4" s="5"/>
      <c r="O4" s="5"/>
      <c r="P4" s="5"/>
      <c r="Q4" s="5"/>
      <c r="R4" s="5"/>
      <c r="S4" s="5"/>
      <c r="T4" s="3"/>
      <c r="U4" s="5"/>
      <c r="V4" s="3"/>
      <c r="W4" s="22"/>
    </row>
    <row r="5" spans="1:23" ht="6" customHeight="1">
      <c r="A5" s="3"/>
      <c r="B5" s="3"/>
      <c r="C5" s="3"/>
      <c r="D5" s="3"/>
      <c r="E5" s="3"/>
      <c r="F5" s="3"/>
      <c r="G5" s="3"/>
      <c r="H5" s="3"/>
      <c r="I5" s="5"/>
      <c r="J5" s="5"/>
      <c r="K5" s="5"/>
      <c r="L5" s="5"/>
      <c r="M5" s="5"/>
      <c r="N5" s="5"/>
      <c r="O5" s="3"/>
      <c r="P5" s="3"/>
      <c r="Q5" s="3"/>
      <c r="R5" s="3"/>
      <c r="S5" s="3"/>
      <c r="T5" s="3"/>
      <c r="U5" s="3"/>
      <c r="V5" s="3"/>
      <c r="W5" s="22"/>
    </row>
    <row r="6" spans="1:23" ht="12">
      <c r="A6" s="2" t="s">
        <v>43</v>
      </c>
      <c r="B6" s="115"/>
      <c r="C6" s="115"/>
      <c r="D6" s="115"/>
      <c r="E6" s="3"/>
      <c r="F6" s="20" t="s">
        <v>3</v>
      </c>
      <c r="G6" s="3"/>
      <c r="H6" s="3"/>
      <c r="I6" s="115"/>
      <c r="J6" s="115"/>
      <c r="K6" s="115"/>
      <c r="L6" s="115"/>
      <c r="M6" s="115"/>
      <c r="N6" s="115"/>
      <c r="O6" s="115"/>
      <c r="P6" s="115"/>
      <c r="Q6" s="3"/>
      <c r="U6" s="3"/>
      <c r="V6" s="3"/>
      <c r="W6" s="22"/>
    </row>
    <row r="7" spans="1:23" ht="12">
      <c r="A7" s="2"/>
      <c r="B7" s="2" t="s">
        <v>4</v>
      </c>
      <c r="C7" s="2"/>
      <c r="D7" s="2"/>
      <c r="E7" s="3"/>
      <c r="F7" s="2"/>
      <c r="G7" s="2"/>
      <c r="H7" s="2"/>
      <c r="I7" s="2"/>
      <c r="J7" s="2"/>
      <c r="K7" s="2"/>
      <c r="L7" s="2"/>
      <c r="M7" s="2"/>
      <c r="N7" s="2"/>
      <c r="O7" s="2"/>
      <c r="P7" s="2"/>
      <c r="Q7" s="2"/>
      <c r="R7" s="2"/>
      <c r="S7" s="2"/>
      <c r="T7" s="2"/>
      <c r="U7" s="2"/>
      <c r="V7" s="2"/>
      <c r="W7" s="22"/>
    </row>
    <row r="8" spans="1:23" ht="11.25" customHeight="1">
      <c r="A8" s="2" t="s">
        <v>30</v>
      </c>
      <c r="B8" s="115"/>
      <c r="C8" s="115"/>
      <c r="D8" s="115"/>
      <c r="E8" s="3"/>
      <c r="F8" s="20" t="s">
        <v>63</v>
      </c>
      <c r="G8" s="2"/>
      <c r="H8" s="2"/>
      <c r="I8" s="115"/>
      <c r="J8" s="115"/>
      <c r="K8" s="115"/>
      <c r="L8" s="115"/>
      <c r="M8" s="115"/>
      <c r="N8" s="115"/>
      <c r="O8" s="115"/>
      <c r="P8" s="115"/>
      <c r="Q8" s="39"/>
      <c r="R8" s="19" t="s">
        <v>5</v>
      </c>
      <c r="S8" s="117"/>
      <c r="T8" s="117"/>
      <c r="W8" s="22"/>
    </row>
    <row r="9" spans="1:23" ht="12">
      <c r="A9" s="2"/>
      <c r="B9" s="2"/>
      <c r="C9" s="2"/>
      <c r="D9" s="2"/>
      <c r="E9" s="3"/>
      <c r="F9" s="2"/>
      <c r="G9" s="2"/>
      <c r="H9" s="2"/>
      <c r="I9" s="2"/>
      <c r="J9" s="2"/>
      <c r="K9" s="2"/>
      <c r="L9" s="2"/>
      <c r="M9" s="2"/>
      <c r="N9" s="2"/>
      <c r="Q9" s="9"/>
      <c r="R9" s="9"/>
      <c r="S9" s="9"/>
      <c r="T9" s="9"/>
      <c r="U9" s="2"/>
      <c r="V9" s="2"/>
      <c r="W9" s="21"/>
    </row>
    <row r="10" spans="1:23" ht="13.5">
      <c r="A10" s="3"/>
      <c r="B10" s="6" t="s">
        <v>51</v>
      </c>
      <c r="C10" s="6"/>
      <c r="D10" s="6" t="s">
        <v>45</v>
      </c>
      <c r="E10" s="6"/>
      <c r="F10" s="6" t="s">
        <v>27</v>
      </c>
      <c r="G10" s="6"/>
      <c r="H10" s="6" t="s">
        <v>83</v>
      </c>
      <c r="I10" s="6"/>
      <c r="J10" s="6" t="s">
        <v>7</v>
      </c>
      <c r="K10" s="6"/>
      <c r="L10" s="6" t="s">
        <v>81</v>
      </c>
      <c r="M10" s="6"/>
      <c r="N10" s="6" t="s">
        <v>78</v>
      </c>
      <c r="O10" s="6"/>
      <c r="P10" s="6" t="s">
        <v>28</v>
      </c>
      <c r="Q10" s="6"/>
      <c r="R10" s="6" t="s">
        <v>82</v>
      </c>
      <c r="S10" s="6"/>
      <c r="T10" s="6" t="s">
        <v>28</v>
      </c>
      <c r="U10" s="6"/>
      <c r="V10" s="7" t="s">
        <v>8</v>
      </c>
      <c r="W10" s="23"/>
    </row>
    <row r="11" spans="1:23" ht="13.5">
      <c r="A11" s="3"/>
      <c r="B11" s="6"/>
      <c r="C11" s="6"/>
      <c r="D11" s="6" t="s">
        <v>6</v>
      </c>
      <c r="E11" s="6"/>
      <c r="F11" s="6" t="s">
        <v>10</v>
      </c>
      <c r="G11" s="6"/>
      <c r="H11" s="6" t="s">
        <v>10</v>
      </c>
      <c r="I11" s="6"/>
      <c r="J11" s="6" t="s">
        <v>84</v>
      </c>
      <c r="K11" s="6"/>
      <c r="L11" s="6" t="s">
        <v>8</v>
      </c>
      <c r="M11" s="6"/>
      <c r="N11" s="6" t="s">
        <v>10</v>
      </c>
      <c r="O11" s="6"/>
      <c r="P11" s="6" t="s">
        <v>29</v>
      </c>
      <c r="Q11" s="6"/>
      <c r="R11" s="6" t="s">
        <v>9</v>
      </c>
      <c r="S11" s="6"/>
      <c r="T11" s="6" t="s">
        <v>8</v>
      </c>
      <c r="U11" s="6"/>
      <c r="V11" s="7"/>
      <c r="W11" s="23"/>
    </row>
    <row r="12" spans="1:23" ht="6.75" customHeight="1">
      <c r="A12" s="3"/>
      <c r="B12" s="3"/>
      <c r="C12" s="3"/>
      <c r="D12" s="3"/>
      <c r="E12" s="3"/>
      <c r="F12" s="3"/>
      <c r="G12" s="3"/>
      <c r="H12" s="3"/>
      <c r="I12" s="3"/>
      <c r="J12" s="3"/>
      <c r="K12" s="3"/>
      <c r="L12" s="3"/>
      <c r="M12" s="3"/>
      <c r="N12" s="3"/>
      <c r="O12" s="3"/>
      <c r="P12" s="3"/>
      <c r="Q12" s="3"/>
      <c r="R12" s="3"/>
      <c r="S12" s="3"/>
      <c r="T12" s="3"/>
      <c r="U12" s="3"/>
      <c r="V12" s="3"/>
      <c r="W12" s="22"/>
    </row>
    <row r="13" spans="1:25" ht="12">
      <c r="A13" s="35" t="s">
        <v>48</v>
      </c>
      <c r="B13" s="95">
        <f>'1. Jurymitglied'!$C$11</f>
        <v>0</v>
      </c>
      <c r="C13" s="12"/>
      <c r="D13" s="99">
        <f>'1. Jurymitglied'!$E$22</f>
        <v>0</v>
      </c>
      <c r="E13" s="9"/>
      <c r="F13" s="98" t="str">
        <f>'1. Jurymitglied'!$G$22</f>
        <v>0.00</v>
      </c>
      <c r="G13" s="9"/>
      <c r="H13" s="111">
        <f>'1. Jurymitglied'!$G$27</f>
        <v>0</v>
      </c>
      <c r="I13" s="9"/>
      <c r="J13" s="99">
        <f>'1. Jurymitglied'!$A$33</f>
        <v>0</v>
      </c>
      <c r="K13" s="10"/>
      <c r="L13" s="97">
        <f>'1. Jurymitglied'!$G$33</f>
        <v>0</v>
      </c>
      <c r="M13" s="10"/>
      <c r="N13" s="97">
        <f>'1. Jurymitglied'!$G$40</f>
        <v>0</v>
      </c>
      <c r="O13" s="10"/>
      <c r="P13" s="26"/>
      <c r="Q13" s="10"/>
      <c r="R13" s="82"/>
      <c r="S13" s="10"/>
      <c r="T13" s="27">
        <f>IF(R13&gt;HotelErsatz,HotelErsatz*P13,R13*P13)</f>
        <v>0</v>
      </c>
      <c r="U13" s="11"/>
      <c r="V13" s="85">
        <f>IF(SUM(F13,H13,L13,N13,T13)=0,"",SUM(F13,H13,L13,N13,T13))</f>
      </c>
      <c r="W13" s="24"/>
      <c r="Y13" s="74"/>
    </row>
    <row r="14" spans="1:33" ht="7.5" customHeight="1">
      <c r="A14" s="35"/>
      <c r="B14" s="96"/>
      <c r="C14" s="12"/>
      <c r="D14" s="13"/>
      <c r="E14" s="13"/>
      <c r="F14" s="14"/>
      <c r="G14" s="13"/>
      <c r="H14" s="14"/>
      <c r="I14" s="13"/>
      <c r="J14" s="13"/>
      <c r="K14" s="3"/>
      <c r="L14" s="14"/>
      <c r="M14" s="3"/>
      <c r="N14" s="14"/>
      <c r="O14" s="3"/>
      <c r="P14" s="84"/>
      <c r="Q14" s="3"/>
      <c r="R14" s="3"/>
      <c r="S14" s="3"/>
      <c r="T14" s="14"/>
      <c r="U14" s="3"/>
      <c r="V14" s="86"/>
      <c r="W14" s="22"/>
      <c r="Y14" s="102" t="s">
        <v>66</v>
      </c>
      <c r="Z14" s="103"/>
      <c r="AA14" s="103"/>
      <c r="AB14" s="103"/>
      <c r="AC14" s="103"/>
      <c r="AD14" s="104"/>
      <c r="AE14" s="75"/>
      <c r="AF14" s="75"/>
      <c r="AG14" s="75"/>
    </row>
    <row r="15" spans="1:33" ht="12">
      <c r="A15" s="35" t="s">
        <v>11</v>
      </c>
      <c r="B15" s="95">
        <f>'2. Jurymitglied'!$C$11</f>
        <v>0</v>
      </c>
      <c r="C15" s="8"/>
      <c r="D15" s="99">
        <f>'2. Jurymitglied'!$E$22</f>
        <v>0</v>
      </c>
      <c r="E15" s="9"/>
      <c r="F15" s="100" t="str">
        <f>'2. Jurymitglied'!$G$22</f>
        <v>0.00</v>
      </c>
      <c r="G15" s="9"/>
      <c r="H15" s="111">
        <f>'2. Jurymitglied'!$G$27</f>
        <v>0</v>
      </c>
      <c r="I15" s="9"/>
      <c r="J15" s="99">
        <f>'2. Jurymitglied'!$A$33</f>
        <v>0</v>
      </c>
      <c r="K15" s="10"/>
      <c r="L15" s="27">
        <f>'2. Jurymitglied'!$G$33</f>
        <v>0</v>
      </c>
      <c r="M15" s="10"/>
      <c r="N15" s="27">
        <f>'2. Jurymitglied'!$G$40</f>
        <v>0</v>
      </c>
      <c r="O15" s="10"/>
      <c r="P15" s="26"/>
      <c r="Q15" s="10"/>
      <c r="R15" s="82"/>
      <c r="S15" s="10"/>
      <c r="T15" s="27">
        <f>IF(R15&gt;HotelErsatz,HotelErsatz*P15,R15*P15)</f>
        <v>0</v>
      </c>
      <c r="U15" s="10"/>
      <c r="V15" s="85">
        <f>IF(SUM(F15,H15,L15,N15,T15)=0,"",SUM(F15,H15,L15,N15,T15))</f>
      </c>
      <c r="W15" s="24"/>
      <c r="Y15" s="105"/>
      <c r="Z15" s="106"/>
      <c r="AA15" s="106"/>
      <c r="AB15" s="106"/>
      <c r="AC15" s="106"/>
      <c r="AD15" s="107"/>
      <c r="AE15" s="75"/>
      <c r="AF15" s="75"/>
      <c r="AG15" s="75"/>
    </row>
    <row r="16" spans="1:33" ht="7.5" customHeight="1">
      <c r="A16" s="35"/>
      <c r="B16" s="96"/>
      <c r="C16" s="12"/>
      <c r="D16" s="13"/>
      <c r="E16" s="13"/>
      <c r="F16" s="14"/>
      <c r="G16" s="13"/>
      <c r="H16" s="14"/>
      <c r="I16" s="13"/>
      <c r="J16" s="13"/>
      <c r="K16" s="3"/>
      <c r="L16" s="14"/>
      <c r="M16" s="3"/>
      <c r="N16" s="14"/>
      <c r="O16" s="3"/>
      <c r="P16" s="84"/>
      <c r="Q16" s="3"/>
      <c r="R16" s="3"/>
      <c r="S16" s="3"/>
      <c r="T16" s="14"/>
      <c r="U16" s="3"/>
      <c r="V16" s="86"/>
      <c r="W16" s="22"/>
      <c r="Y16" s="105" t="s">
        <v>67</v>
      </c>
      <c r="Z16" s="106"/>
      <c r="AA16" s="106"/>
      <c r="AB16" s="106"/>
      <c r="AC16" s="106"/>
      <c r="AD16" s="107"/>
      <c r="AE16" s="75"/>
      <c r="AF16" s="75"/>
      <c r="AG16" s="75"/>
    </row>
    <row r="17" spans="1:33" ht="12">
      <c r="A17" s="35" t="s">
        <v>12</v>
      </c>
      <c r="B17" s="95">
        <f>'3. Jurymitglied'!$C$11</f>
        <v>0</v>
      </c>
      <c r="C17" s="8"/>
      <c r="D17" s="99">
        <f>'3. Jurymitglied'!$E$22</f>
        <v>0</v>
      </c>
      <c r="E17" s="9"/>
      <c r="F17" s="100" t="str">
        <f>'3. Jurymitglied'!$G$22</f>
        <v>0.00</v>
      </c>
      <c r="G17" s="9"/>
      <c r="H17" s="111">
        <f>'3. Jurymitglied'!$G$27</f>
        <v>0</v>
      </c>
      <c r="I17" s="9"/>
      <c r="J17" s="99">
        <f>'3. Jurymitglied'!$A$33</f>
        <v>0</v>
      </c>
      <c r="K17" s="10"/>
      <c r="L17" s="27">
        <f>'3. Jurymitglied'!$G$33</f>
        <v>0</v>
      </c>
      <c r="M17" s="10"/>
      <c r="N17" s="27">
        <f>'3. Jurymitglied'!$G$40</f>
        <v>0</v>
      </c>
      <c r="O17" s="10"/>
      <c r="P17" s="26"/>
      <c r="Q17" s="10"/>
      <c r="R17" s="82"/>
      <c r="S17" s="10"/>
      <c r="T17" s="27">
        <f>IF(R17&gt;HotelErsatz,HotelErsatz*P17,R17*P17)</f>
        <v>0</v>
      </c>
      <c r="U17" s="10"/>
      <c r="V17" s="85">
        <f>IF(SUM(F17,H17,L17,N17,T17)=0,"",SUM(F17,H17,L17,N17,T17))</f>
      </c>
      <c r="W17" s="24"/>
      <c r="Y17" s="105"/>
      <c r="Z17" s="106"/>
      <c r="AA17" s="106"/>
      <c r="AB17" s="106"/>
      <c r="AC17" s="106"/>
      <c r="AD17" s="107"/>
      <c r="AE17" s="75"/>
      <c r="AF17" s="75"/>
      <c r="AG17" s="75"/>
    </row>
    <row r="18" spans="1:33" ht="7.5" customHeight="1">
      <c r="A18" s="35"/>
      <c r="B18" s="16"/>
      <c r="C18" s="8"/>
      <c r="D18" s="9"/>
      <c r="E18" s="9"/>
      <c r="F18" s="101"/>
      <c r="G18" s="9"/>
      <c r="H18" s="15"/>
      <c r="I18" s="9"/>
      <c r="J18" s="9"/>
      <c r="K18" s="10"/>
      <c r="L18" s="15"/>
      <c r="M18" s="10"/>
      <c r="N18" s="15"/>
      <c r="O18" s="10"/>
      <c r="P18" s="17"/>
      <c r="Q18" s="10"/>
      <c r="R18" s="28"/>
      <c r="S18" s="10"/>
      <c r="T18" s="15"/>
      <c r="U18" s="10"/>
      <c r="V18" s="87"/>
      <c r="W18" s="25"/>
      <c r="Y18" s="105" t="s">
        <v>68</v>
      </c>
      <c r="Z18" s="106"/>
      <c r="AA18" s="106"/>
      <c r="AB18" s="106"/>
      <c r="AC18" s="106"/>
      <c r="AD18" s="107"/>
      <c r="AE18" s="75"/>
      <c r="AF18" s="75"/>
      <c r="AG18" s="75"/>
    </row>
    <row r="19" spans="1:33" ht="12">
      <c r="A19" s="35" t="s">
        <v>13</v>
      </c>
      <c r="B19" s="95">
        <f>Wettbewerbsleiter!$C$11</f>
        <v>0</v>
      </c>
      <c r="C19" s="8"/>
      <c r="D19" s="99">
        <f>Wettbewerbsleiter!$E$22</f>
        <v>0</v>
      </c>
      <c r="E19" s="9"/>
      <c r="F19" s="100" t="str">
        <f>Wettbewerbsleiter!$G$22</f>
        <v>0.00</v>
      </c>
      <c r="G19" s="9"/>
      <c r="H19" s="111">
        <f>Wettbewerbsleiter!$G$27</f>
        <v>0</v>
      </c>
      <c r="I19" s="9"/>
      <c r="J19" s="99">
        <f>Wettbewerbsleiter!$A$33</f>
        <v>0</v>
      </c>
      <c r="K19" s="10"/>
      <c r="L19" s="27">
        <f>Wettbewerbsleiter!$G$33</f>
        <v>0</v>
      </c>
      <c r="M19" s="10"/>
      <c r="N19" s="27">
        <f>Wettbewerbsleiter!$G$40</f>
        <v>0</v>
      </c>
      <c r="O19" s="10"/>
      <c r="P19" s="26"/>
      <c r="Q19" s="10"/>
      <c r="R19" s="82"/>
      <c r="S19" s="10"/>
      <c r="T19" s="27">
        <f>IF(R19&gt;HotelErsatz,HotelErsatz*P19,R19*P19)</f>
        <v>0</v>
      </c>
      <c r="U19" s="10"/>
      <c r="V19" s="85">
        <f>IF(SUM(F19,H19,L19,N19,T19)=0,"",SUM(F19,H19,L19,N19,T19))</f>
      </c>
      <c r="W19" s="24"/>
      <c r="Y19" s="105" t="s">
        <v>69</v>
      </c>
      <c r="Z19" s="106"/>
      <c r="AA19" s="106"/>
      <c r="AB19" s="106"/>
      <c r="AC19" s="106"/>
      <c r="AD19" s="107"/>
      <c r="AE19" s="75"/>
      <c r="AF19" s="75"/>
      <c r="AG19" s="75"/>
    </row>
    <row r="20" spans="1:33" ht="7.5" customHeight="1">
      <c r="A20" s="35"/>
      <c r="B20" s="96"/>
      <c r="C20" s="12"/>
      <c r="D20" s="13"/>
      <c r="E20" s="13"/>
      <c r="F20" s="101"/>
      <c r="G20" s="13"/>
      <c r="H20" s="14"/>
      <c r="I20" s="13"/>
      <c r="J20" s="13"/>
      <c r="K20" s="3"/>
      <c r="L20" s="14"/>
      <c r="M20" s="3"/>
      <c r="N20" s="14"/>
      <c r="O20" s="3"/>
      <c r="P20" s="84"/>
      <c r="Q20" s="3"/>
      <c r="R20" s="3"/>
      <c r="S20" s="3"/>
      <c r="T20" s="14"/>
      <c r="U20" s="3"/>
      <c r="V20" s="86"/>
      <c r="W20" s="22"/>
      <c r="Y20" s="105" t="s">
        <v>70</v>
      </c>
      <c r="Z20" s="106"/>
      <c r="AA20" s="106"/>
      <c r="AB20" s="106"/>
      <c r="AC20" s="106"/>
      <c r="AD20" s="107"/>
      <c r="AE20" s="75"/>
      <c r="AF20" s="75"/>
      <c r="AG20" s="75"/>
    </row>
    <row r="21" spans="1:33" ht="12">
      <c r="A21" s="35" t="s">
        <v>14</v>
      </c>
      <c r="B21" s="95">
        <f>'1. Punktrichter'!$C$11</f>
        <v>0</v>
      </c>
      <c r="C21" s="8"/>
      <c r="D21" s="99">
        <f>'1. Punktrichter'!$E$22</f>
        <v>0</v>
      </c>
      <c r="E21" s="9"/>
      <c r="F21" s="100" t="str">
        <f>'1. Punktrichter'!$G$22</f>
        <v>0.00</v>
      </c>
      <c r="G21" s="9"/>
      <c r="H21" s="111">
        <f>'1. Punktrichter'!$G$27</f>
        <v>0</v>
      </c>
      <c r="I21" s="9"/>
      <c r="J21" s="99">
        <f>'1. Punktrichter'!$A$33</f>
        <v>0</v>
      </c>
      <c r="K21" s="10"/>
      <c r="L21" s="27">
        <f>'1. Punktrichter'!$G$33</f>
        <v>0</v>
      </c>
      <c r="M21" s="10"/>
      <c r="N21" s="27">
        <f>'1. Punktrichter'!$G$40</f>
        <v>0</v>
      </c>
      <c r="O21" s="10"/>
      <c r="P21" s="26"/>
      <c r="Q21" s="10"/>
      <c r="R21" s="82"/>
      <c r="S21" s="10"/>
      <c r="T21" s="27">
        <f>IF(R21&gt;HotelErsatz,HotelErsatz*P21,R21*P21)</f>
        <v>0</v>
      </c>
      <c r="U21" s="10"/>
      <c r="V21" s="85">
        <f>IF(SUM(F21,H21,L21,N21,T21)=0,"",SUM(F21,H21,L21,N21,T21))</f>
      </c>
      <c r="W21" s="24"/>
      <c r="Y21" s="105"/>
      <c r="Z21" s="106"/>
      <c r="AA21" s="106"/>
      <c r="AB21" s="106"/>
      <c r="AC21" s="106"/>
      <c r="AD21" s="107"/>
      <c r="AE21" s="75"/>
      <c r="AF21" s="75"/>
      <c r="AG21" s="75"/>
    </row>
    <row r="22" spans="1:33" ht="7.5" customHeight="1">
      <c r="A22" s="35"/>
      <c r="B22" s="96"/>
      <c r="C22" s="12"/>
      <c r="D22" s="13"/>
      <c r="E22" s="13"/>
      <c r="F22" s="14"/>
      <c r="G22" s="13"/>
      <c r="H22" s="14"/>
      <c r="I22" s="13"/>
      <c r="J22" s="13"/>
      <c r="K22" s="3"/>
      <c r="L22" s="14"/>
      <c r="M22" s="3"/>
      <c r="N22" s="14"/>
      <c r="O22" s="3"/>
      <c r="P22" s="84"/>
      <c r="Q22" s="3"/>
      <c r="R22" s="3"/>
      <c r="S22" s="3"/>
      <c r="T22" s="14"/>
      <c r="U22" s="3"/>
      <c r="V22" s="86"/>
      <c r="W22" s="22"/>
      <c r="Y22" s="105" t="s">
        <v>71</v>
      </c>
      <c r="Z22" s="106"/>
      <c r="AA22" s="106"/>
      <c r="AB22" s="106"/>
      <c r="AC22" s="106"/>
      <c r="AD22" s="107"/>
      <c r="AE22" s="75"/>
      <c r="AF22" s="75"/>
      <c r="AG22" s="75"/>
    </row>
    <row r="23" spans="1:33" ht="12">
      <c r="A23" s="35" t="s">
        <v>15</v>
      </c>
      <c r="B23" s="95">
        <f>'2. Punktrichter'!$C$11</f>
        <v>0</v>
      </c>
      <c r="C23" s="8"/>
      <c r="D23" s="99">
        <f>'2. Punktrichter'!$E$22</f>
        <v>0</v>
      </c>
      <c r="E23" s="9"/>
      <c r="F23" s="100" t="str">
        <f>'2. Punktrichter'!$G$22</f>
        <v>0.00</v>
      </c>
      <c r="G23" s="9"/>
      <c r="H23" s="111">
        <f>'2. Punktrichter'!$G$27</f>
        <v>0</v>
      </c>
      <c r="I23" s="9"/>
      <c r="J23" s="99">
        <f>'2. Punktrichter'!$A$33</f>
        <v>0</v>
      </c>
      <c r="K23" s="10"/>
      <c r="L23" s="27">
        <f>'2. Punktrichter'!$G$33</f>
        <v>0</v>
      </c>
      <c r="M23" s="10"/>
      <c r="N23" s="27">
        <f>'2. Punktrichter'!$G$40</f>
        <v>0</v>
      </c>
      <c r="O23" s="10"/>
      <c r="P23" s="26"/>
      <c r="Q23" s="10"/>
      <c r="R23" s="82"/>
      <c r="S23" s="10"/>
      <c r="T23" s="27">
        <f>IF(R23&gt;HotelErsatz,HotelErsatz*P23,R23*P23)</f>
        <v>0</v>
      </c>
      <c r="U23" s="10"/>
      <c r="V23" s="85">
        <f>IF(SUM(F23,H23,L23,N23,T23)=0,"",SUM(F23,H23,L23,N23,T23))</f>
      </c>
      <c r="W23" s="24"/>
      <c r="Y23" s="105"/>
      <c r="Z23" s="106"/>
      <c r="AA23" s="106"/>
      <c r="AB23" s="106"/>
      <c r="AC23" s="106"/>
      <c r="AD23" s="107"/>
      <c r="AE23" s="75"/>
      <c r="AF23" s="75"/>
      <c r="AG23" s="75"/>
    </row>
    <row r="24" spans="1:33" ht="7.5" customHeight="1">
      <c r="A24" s="35"/>
      <c r="B24" s="96"/>
      <c r="C24" s="12"/>
      <c r="D24" s="13"/>
      <c r="E24" s="13"/>
      <c r="F24" s="14"/>
      <c r="G24" s="13"/>
      <c r="H24" s="14"/>
      <c r="I24" s="13"/>
      <c r="J24" s="13"/>
      <c r="K24" s="3"/>
      <c r="L24" s="14"/>
      <c r="M24" s="3"/>
      <c r="N24" s="14"/>
      <c r="O24" s="3"/>
      <c r="P24" s="84"/>
      <c r="Q24" s="3"/>
      <c r="R24" s="3"/>
      <c r="S24" s="3"/>
      <c r="T24" s="14"/>
      <c r="U24" s="3"/>
      <c r="V24" s="86"/>
      <c r="W24" s="22"/>
      <c r="Y24" s="105" t="s">
        <v>72</v>
      </c>
      <c r="Z24" s="106"/>
      <c r="AA24" s="106"/>
      <c r="AB24" s="106"/>
      <c r="AC24" s="106"/>
      <c r="AD24" s="107"/>
      <c r="AE24" s="75"/>
      <c r="AF24" s="75"/>
      <c r="AG24" s="75"/>
    </row>
    <row r="25" spans="1:33" ht="12">
      <c r="A25" s="35" t="s">
        <v>16</v>
      </c>
      <c r="B25" s="95">
        <f>'3. Punktrichter'!$C$11</f>
        <v>0</v>
      </c>
      <c r="C25" s="8"/>
      <c r="D25" s="99">
        <f>'3. Punktrichter'!$E$22</f>
        <v>0</v>
      </c>
      <c r="E25" s="9"/>
      <c r="F25" s="100" t="str">
        <f>'3. Punktrichter'!$G$22</f>
        <v>0.00</v>
      </c>
      <c r="G25" s="9"/>
      <c r="H25" s="111">
        <f>'3. Punktrichter'!$G$27</f>
        <v>0</v>
      </c>
      <c r="I25" s="9"/>
      <c r="J25" s="99">
        <f>'3. Punktrichter'!$A$33</f>
        <v>0</v>
      </c>
      <c r="K25" s="10"/>
      <c r="L25" s="27">
        <f>'3. Punktrichter'!$G$33</f>
        <v>0</v>
      </c>
      <c r="M25" s="10"/>
      <c r="N25" s="27">
        <f>'3. Punktrichter'!$G$40</f>
        <v>0</v>
      </c>
      <c r="O25" s="10"/>
      <c r="P25" s="26"/>
      <c r="Q25" s="10"/>
      <c r="R25" s="82"/>
      <c r="S25" s="10"/>
      <c r="T25" s="27">
        <f>IF(R25&gt;HotelErsatz,HotelErsatz*P25,R25*P25)</f>
        <v>0</v>
      </c>
      <c r="U25" s="10"/>
      <c r="V25" s="85">
        <f>IF(SUM(F25,H25,L25,N25,T25)=0,"",SUM(F25,H25,L25,N25,T25))</f>
      </c>
      <c r="W25" s="24"/>
      <c r="Y25" s="105" t="s">
        <v>73</v>
      </c>
      <c r="Z25" s="106"/>
      <c r="AA25" s="106"/>
      <c r="AB25" s="106"/>
      <c r="AC25" s="106"/>
      <c r="AD25" s="107"/>
      <c r="AE25" s="75"/>
      <c r="AF25" s="75"/>
      <c r="AG25" s="75"/>
    </row>
    <row r="26" spans="1:33" ht="7.5" customHeight="1">
      <c r="A26" s="35"/>
      <c r="B26" s="96"/>
      <c r="C26" s="12"/>
      <c r="D26" s="13"/>
      <c r="E26" s="13"/>
      <c r="F26" s="14"/>
      <c r="G26" s="13"/>
      <c r="H26" s="14"/>
      <c r="I26" s="13"/>
      <c r="J26" s="13"/>
      <c r="K26" s="3"/>
      <c r="L26" s="14"/>
      <c r="M26" s="3"/>
      <c r="N26" s="14"/>
      <c r="O26" s="3"/>
      <c r="P26" s="84"/>
      <c r="Q26" s="3"/>
      <c r="R26" s="3"/>
      <c r="S26" s="3"/>
      <c r="T26" s="14"/>
      <c r="U26" s="3"/>
      <c r="V26" s="86"/>
      <c r="W26" s="22"/>
      <c r="Y26" s="105"/>
      <c r="Z26" s="106"/>
      <c r="AA26" s="106"/>
      <c r="AB26" s="106"/>
      <c r="AC26" s="106"/>
      <c r="AD26" s="107"/>
      <c r="AE26" s="75"/>
      <c r="AF26" s="75"/>
      <c r="AG26" s="75"/>
    </row>
    <row r="27" spans="1:33" ht="12">
      <c r="A27" s="35" t="s">
        <v>17</v>
      </c>
      <c r="B27" s="95">
        <f>'4. Punktrichter'!$C$11</f>
        <v>0</v>
      </c>
      <c r="C27" s="8"/>
      <c r="D27" s="99">
        <f>'4. Punktrichter'!$E$22</f>
        <v>0</v>
      </c>
      <c r="E27" s="9"/>
      <c r="F27" s="100" t="str">
        <f>'4. Punktrichter'!$G$22</f>
        <v>0.00</v>
      </c>
      <c r="G27" s="9"/>
      <c r="H27" s="111">
        <f>'4. Punktrichter'!$G$27</f>
        <v>0</v>
      </c>
      <c r="I27" s="9"/>
      <c r="J27" s="99">
        <f>'4. Punktrichter'!$A$33</f>
        <v>0</v>
      </c>
      <c r="K27" s="10"/>
      <c r="L27" s="27">
        <f>'4. Punktrichter'!$G$33</f>
        <v>0</v>
      </c>
      <c r="M27" s="10"/>
      <c r="N27" s="27">
        <f>'4. Punktrichter'!$G$40</f>
        <v>0</v>
      </c>
      <c r="O27" s="10"/>
      <c r="P27" s="26"/>
      <c r="Q27" s="10"/>
      <c r="R27" s="82"/>
      <c r="S27" s="10"/>
      <c r="T27" s="27">
        <f>IF(R27&gt;HotelErsatz,HotelErsatz*P27,R27*P27)</f>
        <v>0</v>
      </c>
      <c r="U27" s="10"/>
      <c r="V27" s="85">
        <f>IF(SUM(F27,H27,L27,N27,T27)=0,"",SUM(F27,H27,L27,N27,T27))</f>
      </c>
      <c r="W27" s="24"/>
      <c r="Y27" s="105" t="s">
        <v>74</v>
      </c>
      <c r="Z27" s="106"/>
      <c r="AA27" s="106"/>
      <c r="AB27" s="106"/>
      <c r="AC27" s="106"/>
      <c r="AD27" s="107"/>
      <c r="AE27" s="75"/>
      <c r="AF27" s="75"/>
      <c r="AG27" s="75"/>
    </row>
    <row r="28" spans="1:33" ht="7.5" customHeight="1">
      <c r="A28" s="35"/>
      <c r="B28" s="96"/>
      <c r="C28" s="12"/>
      <c r="D28" s="13"/>
      <c r="E28" s="13"/>
      <c r="F28" s="14"/>
      <c r="G28" s="13"/>
      <c r="H28" s="14"/>
      <c r="I28" s="13"/>
      <c r="J28" s="13"/>
      <c r="K28" s="3"/>
      <c r="L28" s="14"/>
      <c r="M28" s="3"/>
      <c r="N28" s="14"/>
      <c r="O28" s="3"/>
      <c r="P28" s="84"/>
      <c r="Q28" s="3"/>
      <c r="R28" s="3"/>
      <c r="S28" s="3"/>
      <c r="T28" s="14"/>
      <c r="U28" s="3"/>
      <c r="V28" s="86"/>
      <c r="W28" s="22"/>
      <c r="Y28" s="105" t="s">
        <v>76</v>
      </c>
      <c r="Z28" s="106"/>
      <c r="AA28" s="106"/>
      <c r="AB28" s="106"/>
      <c r="AC28" s="106"/>
      <c r="AD28" s="107"/>
      <c r="AE28" s="75"/>
      <c r="AF28" s="75"/>
      <c r="AG28" s="75"/>
    </row>
    <row r="29" spans="1:33" ht="12">
      <c r="A29" s="35" t="s">
        <v>18</v>
      </c>
      <c r="B29" s="95">
        <f>'5. Punktrichter'!$C$11</f>
        <v>0</v>
      </c>
      <c r="C29" s="8"/>
      <c r="D29" s="99">
        <f>'5. Punktrichter'!$E$22</f>
        <v>0</v>
      </c>
      <c r="E29" s="9"/>
      <c r="F29" s="100" t="str">
        <f>'5. Punktrichter'!$G$22</f>
        <v>0.00</v>
      </c>
      <c r="G29" s="9"/>
      <c r="H29" s="111">
        <f>'5. Punktrichter'!$G$27</f>
        <v>0</v>
      </c>
      <c r="I29" s="9"/>
      <c r="J29" s="99">
        <f>'5. Punktrichter'!$A$33</f>
        <v>0</v>
      </c>
      <c r="K29" s="10"/>
      <c r="L29" s="27">
        <f>'5. Punktrichter'!$G$33</f>
        <v>0</v>
      </c>
      <c r="M29" s="10"/>
      <c r="N29" s="27">
        <f>'5. Punktrichter'!$G$40</f>
        <v>0</v>
      </c>
      <c r="O29" s="10"/>
      <c r="P29" s="26"/>
      <c r="Q29" s="10"/>
      <c r="R29" s="82"/>
      <c r="S29" s="10"/>
      <c r="T29" s="27">
        <f>IF(R29&gt;HotelErsatz,HotelErsatz*P29,R29*P29)</f>
        <v>0</v>
      </c>
      <c r="U29" s="10"/>
      <c r="V29" s="85">
        <f>IF(SUM(F29,H29,L29,N29,T29)=0,"",SUM(F29,H29,L29,N29,T29))</f>
      </c>
      <c r="W29" s="24"/>
      <c r="Y29" s="105" t="s">
        <v>75</v>
      </c>
      <c r="Z29" s="106"/>
      <c r="AA29" s="106"/>
      <c r="AB29" s="106"/>
      <c r="AC29" s="106"/>
      <c r="AD29" s="107"/>
      <c r="AE29" s="75"/>
      <c r="AF29" s="75"/>
      <c r="AG29" s="75"/>
    </row>
    <row r="30" spans="1:33" ht="7.5" customHeight="1">
      <c r="A30" s="35"/>
      <c r="B30" s="96"/>
      <c r="C30" s="12"/>
      <c r="D30" s="13"/>
      <c r="E30" s="13"/>
      <c r="F30" s="14"/>
      <c r="G30" s="13"/>
      <c r="H30" s="14"/>
      <c r="I30" s="13"/>
      <c r="J30" s="13"/>
      <c r="K30" s="3"/>
      <c r="L30" s="14"/>
      <c r="M30" s="3"/>
      <c r="N30" s="14"/>
      <c r="O30" s="3"/>
      <c r="P30" s="84"/>
      <c r="Q30" s="3"/>
      <c r="R30" s="3"/>
      <c r="S30" s="3"/>
      <c r="T30" s="14"/>
      <c r="U30" s="3"/>
      <c r="V30" s="86"/>
      <c r="W30" s="22"/>
      <c r="Y30" s="105" t="s">
        <v>77</v>
      </c>
      <c r="Z30" s="106"/>
      <c r="AA30" s="106"/>
      <c r="AB30" s="106"/>
      <c r="AC30" s="106"/>
      <c r="AD30" s="107"/>
      <c r="AE30" s="75"/>
      <c r="AF30" s="75"/>
      <c r="AG30" s="75"/>
    </row>
    <row r="31" spans="1:33" ht="12">
      <c r="A31" s="35" t="s">
        <v>19</v>
      </c>
      <c r="B31" s="95">
        <f>'6. Punktrichter'!$C$11</f>
        <v>0</v>
      </c>
      <c r="C31" s="8"/>
      <c r="D31" s="99">
        <f>'6. Punktrichter'!$E$22</f>
        <v>0</v>
      </c>
      <c r="E31" s="9"/>
      <c r="F31" s="100" t="str">
        <f>'6. Punktrichter'!$G$22</f>
        <v>0.00</v>
      </c>
      <c r="G31" s="9"/>
      <c r="H31" s="111">
        <f>'6. Punktrichter'!$G$27</f>
        <v>0</v>
      </c>
      <c r="I31" s="9"/>
      <c r="J31" s="99">
        <f>'6. Punktrichter'!$A$33</f>
        <v>0</v>
      </c>
      <c r="K31" s="10"/>
      <c r="L31" s="27">
        <f>'6. Punktrichter'!$G$33</f>
        <v>0</v>
      </c>
      <c r="M31" s="10"/>
      <c r="N31" s="27">
        <f>'6. Punktrichter'!$G$40</f>
        <v>0</v>
      </c>
      <c r="O31" s="10"/>
      <c r="P31" s="26"/>
      <c r="Q31" s="10"/>
      <c r="R31" s="82"/>
      <c r="S31" s="10"/>
      <c r="T31" s="27">
        <f>IF(R31&gt;HotelErsatz,HotelErsatz*P31,R31*P31)</f>
        <v>0</v>
      </c>
      <c r="U31" s="10"/>
      <c r="V31" s="85">
        <f>IF(SUM(F31,H31,L31,N31,T31)=0,"",SUM(F31,H31,L31,N31,T31))</f>
      </c>
      <c r="W31" s="24"/>
      <c r="Y31" s="108"/>
      <c r="Z31" s="109"/>
      <c r="AA31" s="109"/>
      <c r="AB31" s="109"/>
      <c r="AC31" s="109"/>
      <c r="AD31" s="110"/>
      <c r="AE31" s="75"/>
      <c r="AF31" s="75"/>
      <c r="AG31" s="75"/>
    </row>
    <row r="32" spans="1:33" ht="7.5" customHeight="1">
      <c r="A32" s="2"/>
      <c r="B32" s="16"/>
      <c r="C32" s="9"/>
      <c r="D32" s="9"/>
      <c r="E32" s="9"/>
      <c r="F32" s="15"/>
      <c r="G32" s="9"/>
      <c r="H32" s="15"/>
      <c r="I32" s="9"/>
      <c r="J32" s="17"/>
      <c r="K32" s="10"/>
      <c r="L32" s="15"/>
      <c r="M32" s="10"/>
      <c r="N32" s="15"/>
      <c r="O32" s="10"/>
      <c r="P32" s="15"/>
      <c r="Q32" s="10"/>
      <c r="R32" s="15"/>
      <c r="S32" s="10"/>
      <c r="T32" s="15"/>
      <c r="U32" s="10"/>
      <c r="V32" s="88"/>
      <c r="W32" s="24"/>
      <c r="Y32" s="75"/>
      <c r="Z32" s="75"/>
      <c r="AA32" s="75"/>
      <c r="AB32" s="75"/>
      <c r="AC32" s="75"/>
      <c r="AD32" s="75"/>
      <c r="AE32" s="75"/>
      <c r="AF32" s="75"/>
      <c r="AG32" s="75"/>
    </row>
    <row r="33" spans="1:33" ht="11.25" customHeight="1">
      <c r="A33" s="119" t="s">
        <v>85</v>
      </c>
      <c r="B33" s="119"/>
      <c r="C33" s="119"/>
      <c r="D33" s="119"/>
      <c r="E33" s="4"/>
      <c r="F33" s="15"/>
      <c r="G33" s="9"/>
      <c r="H33" s="15"/>
      <c r="I33" s="9"/>
      <c r="J33" s="17"/>
      <c r="K33" s="10"/>
      <c r="L33" s="15"/>
      <c r="M33" s="10"/>
      <c r="N33" s="15"/>
      <c r="O33" s="10"/>
      <c r="P33" s="15"/>
      <c r="Q33" s="10"/>
      <c r="R33" s="15"/>
      <c r="S33" s="15"/>
      <c r="T33" s="15"/>
      <c r="U33" s="15"/>
      <c r="V33" s="114"/>
      <c r="W33" s="24"/>
      <c r="Y33" s="75"/>
      <c r="Z33" s="75"/>
      <c r="AA33" s="75"/>
      <c r="AB33" s="75"/>
      <c r="AC33" s="75"/>
      <c r="AD33" s="75"/>
      <c r="AE33" s="75"/>
      <c r="AF33" s="75"/>
      <c r="AG33" s="75"/>
    </row>
    <row r="34" spans="1:33" ht="7.5" customHeight="1">
      <c r="A34" s="83"/>
      <c r="B34" s="83"/>
      <c r="C34" s="83"/>
      <c r="D34" s="83"/>
      <c r="E34" s="4"/>
      <c r="F34" s="15"/>
      <c r="G34" s="9"/>
      <c r="H34" s="15"/>
      <c r="I34" s="9"/>
      <c r="J34" s="17"/>
      <c r="K34" s="10"/>
      <c r="L34" s="15"/>
      <c r="M34" s="10"/>
      <c r="N34" s="15"/>
      <c r="O34" s="10"/>
      <c r="P34" s="15"/>
      <c r="Q34" s="10"/>
      <c r="R34" s="15"/>
      <c r="S34" s="15"/>
      <c r="T34" s="15"/>
      <c r="U34" s="15"/>
      <c r="V34" s="88"/>
      <c r="W34" s="24"/>
      <c r="Y34" s="75"/>
      <c r="Z34" s="75"/>
      <c r="AA34" s="75"/>
      <c r="AB34" s="75"/>
      <c r="AC34" s="75"/>
      <c r="AD34" s="75"/>
      <c r="AE34" s="75"/>
      <c r="AF34" s="75"/>
      <c r="AG34" s="75"/>
    </row>
    <row r="35" spans="1:33" ht="12">
      <c r="A35" s="90" t="s">
        <v>86</v>
      </c>
      <c r="B35" s="91"/>
      <c r="C35" s="92"/>
      <c r="D35" s="93">
        <f>SUM(D13:D31)</f>
        <v>0</v>
      </c>
      <c r="E35" s="92"/>
      <c r="F35" s="94">
        <f>SUM(F13:F31)</f>
        <v>0</v>
      </c>
      <c r="G35" s="92"/>
      <c r="H35" s="94">
        <f>SUM(H13:H31)</f>
        <v>0</v>
      </c>
      <c r="I35" s="92"/>
      <c r="J35" s="93">
        <f>SUM(J13:J31)</f>
        <v>0</v>
      </c>
      <c r="K35" s="92"/>
      <c r="L35" s="94">
        <f>SUM(L13:L31)</f>
        <v>0</v>
      </c>
      <c r="M35" s="92"/>
      <c r="N35" s="94">
        <f>SUM(N13:N31)</f>
        <v>0</v>
      </c>
      <c r="O35" s="92"/>
      <c r="P35" s="93">
        <f>SUM(P13:P31)</f>
        <v>0</v>
      </c>
      <c r="Q35" s="92"/>
      <c r="R35" s="92"/>
      <c r="S35" s="92"/>
      <c r="T35" s="93">
        <f>SUM(T13:T31)</f>
        <v>0</v>
      </c>
      <c r="U35" s="15"/>
      <c r="V35" s="88"/>
      <c r="W35" s="24"/>
      <c r="Y35" s="75"/>
      <c r="Z35" s="75"/>
      <c r="AA35" s="75"/>
      <c r="AB35" s="75"/>
      <c r="AC35" s="75"/>
      <c r="AD35" s="75"/>
      <c r="AE35" s="75"/>
      <c r="AF35" s="75"/>
      <c r="AG35" s="75"/>
    </row>
    <row r="36" spans="1:33" ht="12">
      <c r="A36" s="36"/>
      <c r="B36" s="16"/>
      <c r="C36" s="4"/>
      <c r="D36" s="4"/>
      <c r="E36" s="4"/>
      <c r="F36" s="15"/>
      <c r="G36" s="9"/>
      <c r="H36" s="15"/>
      <c r="I36" s="9"/>
      <c r="J36" s="17"/>
      <c r="K36" s="10"/>
      <c r="L36" s="15"/>
      <c r="M36" s="10"/>
      <c r="N36" s="15"/>
      <c r="O36" s="10"/>
      <c r="P36" s="15"/>
      <c r="Q36" s="10"/>
      <c r="R36" s="15"/>
      <c r="S36" s="15"/>
      <c r="T36" s="15"/>
      <c r="U36" s="15"/>
      <c r="V36" s="88"/>
      <c r="W36" s="24"/>
      <c r="Y36" s="75"/>
      <c r="Z36" s="75"/>
      <c r="AA36" s="75"/>
      <c r="AB36" s="75"/>
      <c r="AC36" s="75"/>
      <c r="AD36" s="75"/>
      <c r="AE36" s="75"/>
      <c r="AF36" s="75"/>
      <c r="AG36" s="75"/>
    </row>
    <row r="37" spans="1:33" ht="12">
      <c r="A37" s="4" t="s">
        <v>20</v>
      </c>
      <c r="B37" s="121"/>
      <c r="C37" s="121"/>
      <c r="D37" s="121"/>
      <c r="E37" s="121"/>
      <c r="F37" s="121"/>
      <c r="G37" s="121"/>
      <c r="H37" s="121"/>
      <c r="I37" s="121"/>
      <c r="J37" s="121"/>
      <c r="K37" s="121"/>
      <c r="L37" s="121"/>
      <c r="M37" s="121"/>
      <c r="N37" s="121"/>
      <c r="O37" s="121"/>
      <c r="P37" s="121"/>
      <c r="Q37" s="2"/>
      <c r="R37" s="2"/>
      <c r="S37" s="2"/>
      <c r="T37" s="7" t="s">
        <v>6</v>
      </c>
      <c r="U37" s="5"/>
      <c r="V37" s="89">
        <f>SUM(V13:V33)</f>
        <v>0</v>
      </c>
      <c r="W37" s="22"/>
      <c r="Y37" s="75"/>
      <c r="Z37" s="75"/>
      <c r="AA37" s="75"/>
      <c r="AB37" s="75"/>
      <c r="AC37" s="75"/>
      <c r="AD37" s="75"/>
      <c r="AE37" s="75"/>
      <c r="AF37" s="75"/>
      <c r="AG37" s="75"/>
    </row>
    <row r="38" spans="1:33" ht="12">
      <c r="A38" s="4"/>
      <c r="B38" s="122"/>
      <c r="C38" s="122"/>
      <c r="D38" s="122"/>
      <c r="E38" s="122"/>
      <c r="F38" s="122"/>
      <c r="G38" s="122"/>
      <c r="H38" s="122"/>
      <c r="I38" s="122"/>
      <c r="J38" s="122"/>
      <c r="K38" s="122"/>
      <c r="L38" s="122"/>
      <c r="M38" s="122"/>
      <c r="N38" s="122"/>
      <c r="O38" s="122"/>
      <c r="P38" s="122"/>
      <c r="Q38" s="2"/>
      <c r="R38" s="2"/>
      <c r="S38" s="2"/>
      <c r="T38" s="2"/>
      <c r="U38" s="2"/>
      <c r="V38" s="2"/>
      <c r="W38" s="22"/>
      <c r="Y38" s="75"/>
      <c r="Z38" s="75"/>
      <c r="AA38" s="75"/>
      <c r="AB38" s="75"/>
      <c r="AC38" s="75"/>
      <c r="AD38" s="75"/>
      <c r="AE38" s="75"/>
      <c r="AF38" s="75"/>
      <c r="AG38" s="75"/>
    </row>
    <row r="39" spans="1:33" ht="6" customHeight="1">
      <c r="A39" s="2"/>
      <c r="B39" s="2"/>
      <c r="C39" s="2"/>
      <c r="D39" s="2"/>
      <c r="E39" s="2"/>
      <c r="F39" s="2"/>
      <c r="G39" s="2"/>
      <c r="H39" s="2"/>
      <c r="I39" s="2"/>
      <c r="J39" s="2"/>
      <c r="K39" s="2"/>
      <c r="L39" s="2"/>
      <c r="M39" s="2"/>
      <c r="N39" s="2"/>
      <c r="O39" s="2"/>
      <c r="P39" s="2"/>
      <c r="Q39" s="2"/>
      <c r="R39" s="2"/>
      <c r="S39" s="2"/>
      <c r="T39" s="2"/>
      <c r="U39" s="2"/>
      <c r="V39" s="2"/>
      <c r="W39" s="22"/>
      <c r="Y39" s="75"/>
      <c r="Z39" s="75"/>
      <c r="AA39" s="75"/>
      <c r="AB39" s="75"/>
      <c r="AC39" s="75"/>
      <c r="AD39" s="75"/>
      <c r="AE39" s="75"/>
      <c r="AF39" s="75"/>
      <c r="AG39" s="75"/>
    </row>
    <row r="40" spans="1:33" ht="10.5" customHeight="1">
      <c r="A40" s="37" t="s">
        <v>88</v>
      </c>
      <c r="B40" s="5"/>
      <c r="C40" s="2"/>
      <c r="D40" s="2"/>
      <c r="E40" s="2"/>
      <c r="F40" s="2"/>
      <c r="G40" s="2"/>
      <c r="H40" s="2"/>
      <c r="I40" s="2"/>
      <c r="J40" s="5"/>
      <c r="K40" s="5"/>
      <c r="L40" s="5"/>
      <c r="M40" s="5"/>
      <c r="N40" s="5"/>
      <c r="O40" s="5"/>
      <c r="P40" s="5"/>
      <c r="Q40" s="5"/>
      <c r="R40" s="5"/>
      <c r="S40" s="2"/>
      <c r="T40" s="2"/>
      <c r="U40" s="2"/>
      <c r="V40" s="2"/>
      <c r="W40" s="22"/>
      <c r="Y40" s="75"/>
      <c r="Z40" s="75"/>
      <c r="AA40" s="75"/>
      <c r="AB40" s="75"/>
      <c r="AC40" s="75"/>
      <c r="AD40" s="75"/>
      <c r="AE40" s="75"/>
      <c r="AF40" s="75"/>
      <c r="AG40" s="75"/>
    </row>
    <row r="41" spans="1:33" ht="4.5" customHeight="1">
      <c r="A41" s="2"/>
      <c r="B41" s="2"/>
      <c r="C41" s="2"/>
      <c r="D41" s="2"/>
      <c r="E41" s="2"/>
      <c r="F41" s="2"/>
      <c r="G41" s="2"/>
      <c r="H41" s="2"/>
      <c r="I41" s="2"/>
      <c r="J41" s="2"/>
      <c r="K41" s="2"/>
      <c r="L41" s="2"/>
      <c r="M41" s="2"/>
      <c r="N41" s="2"/>
      <c r="O41" s="2"/>
      <c r="P41" s="2"/>
      <c r="Q41" s="2"/>
      <c r="R41" s="2"/>
      <c r="S41" s="2"/>
      <c r="T41" s="2"/>
      <c r="U41" s="2"/>
      <c r="V41" s="2"/>
      <c r="W41" s="22"/>
      <c r="Y41" s="75"/>
      <c r="Z41" s="75"/>
      <c r="AA41" s="75"/>
      <c r="AB41" s="75"/>
      <c r="AC41" s="75"/>
      <c r="AD41" s="75"/>
      <c r="AE41" s="75"/>
      <c r="AF41" s="75"/>
      <c r="AG41" s="75"/>
    </row>
    <row r="42" spans="1:33" ht="12">
      <c r="A42" s="29" t="s">
        <v>21</v>
      </c>
      <c r="B42" s="123"/>
      <c r="C42" s="123"/>
      <c r="E42" s="29" t="s">
        <v>22</v>
      </c>
      <c r="G42" s="123"/>
      <c r="H42" s="123"/>
      <c r="I42" s="123"/>
      <c r="J42" s="123"/>
      <c r="K42" s="123"/>
      <c r="L42" s="32"/>
      <c r="M42" s="31"/>
      <c r="N42" s="32"/>
      <c r="O42" s="70"/>
      <c r="P42" s="70"/>
      <c r="Q42" s="70"/>
      <c r="R42" s="118"/>
      <c r="S42" s="118"/>
      <c r="T42" s="118"/>
      <c r="U42" s="70"/>
      <c r="V42" s="70"/>
      <c r="W42" s="73"/>
      <c r="Y42" s="75"/>
      <c r="Z42" s="75"/>
      <c r="AA42" s="75"/>
      <c r="AB42" s="75"/>
      <c r="AC42" s="75"/>
      <c r="AD42" s="75"/>
      <c r="AE42" s="75"/>
      <c r="AF42" s="75"/>
      <c r="AG42" s="75"/>
    </row>
    <row r="43" spans="1:33" ht="12">
      <c r="A43" s="29" t="s">
        <v>23</v>
      </c>
      <c r="B43" s="123"/>
      <c r="C43" s="123"/>
      <c r="E43" s="29" t="s">
        <v>24</v>
      </c>
      <c r="G43" s="120"/>
      <c r="H43" s="120"/>
      <c r="I43" s="120"/>
      <c r="J43" s="120"/>
      <c r="K43" s="120"/>
      <c r="L43" s="32"/>
      <c r="M43" s="32" t="s">
        <v>31</v>
      </c>
      <c r="O43" s="70"/>
      <c r="P43" s="70"/>
      <c r="Q43" s="70"/>
      <c r="R43" s="124"/>
      <c r="S43" s="124"/>
      <c r="T43" s="124"/>
      <c r="U43" s="70"/>
      <c r="V43" s="70"/>
      <c r="W43" s="73"/>
      <c r="Y43" s="75"/>
      <c r="Z43" s="75"/>
      <c r="AA43" s="75"/>
      <c r="AB43" s="75"/>
      <c r="AC43" s="75"/>
      <c r="AD43" s="75"/>
      <c r="AE43" s="75"/>
      <c r="AF43" s="75"/>
      <c r="AG43" s="75"/>
    </row>
    <row r="44" spans="1:33" ht="12">
      <c r="A44" s="29" t="s">
        <v>90</v>
      </c>
      <c r="B44" s="123"/>
      <c r="C44" s="123"/>
      <c r="L44" s="32"/>
      <c r="M44" s="31"/>
      <c r="N44" s="32"/>
      <c r="O44" s="29"/>
      <c r="P44" s="29"/>
      <c r="Q44" s="29"/>
      <c r="R44" s="118"/>
      <c r="S44" s="118"/>
      <c r="T44" s="118"/>
      <c r="U44" s="70"/>
      <c r="V44" s="70"/>
      <c r="W44" s="73"/>
      <c r="Y44" s="75"/>
      <c r="Z44" s="75"/>
      <c r="AA44" s="75"/>
      <c r="AB44" s="75"/>
      <c r="AC44" s="75"/>
      <c r="AD44" s="75"/>
      <c r="AE44" s="75"/>
      <c r="AF44" s="75"/>
      <c r="AG44" s="75"/>
    </row>
    <row r="45" spans="1:23" ht="12">
      <c r="A45" s="29" t="s">
        <v>89</v>
      </c>
      <c r="B45" s="123"/>
      <c r="C45" s="123"/>
      <c r="D45" s="29"/>
      <c r="E45" s="29" t="s">
        <v>25</v>
      </c>
      <c r="G45" s="120"/>
      <c r="H45" s="120"/>
      <c r="I45" s="120"/>
      <c r="J45" s="120"/>
      <c r="K45" s="120"/>
      <c r="L45" s="70"/>
      <c r="M45" s="29"/>
      <c r="N45" s="70"/>
      <c r="O45" s="70"/>
      <c r="P45" s="70"/>
      <c r="Q45" s="70"/>
      <c r="R45" s="70"/>
      <c r="S45" s="70"/>
      <c r="T45" s="70"/>
      <c r="U45" s="70"/>
      <c r="V45" s="70"/>
      <c r="W45" s="73"/>
    </row>
    <row r="46" spans="1:23" ht="12">
      <c r="A46" s="29" t="s">
        <v>26</v>
      </c>
      <c r="B46" s="123"/>
      <c r="C46" s="123"/>
      <c r="D46" s="123"/>
      <c r="E46" s="123"/>
      <c r="F46" s="123"/>
      <c r="G46" s="123"/>
      <c r="H46" s="123"/>
      <c r="I46" s="123"/>
      <c r="J46" s="123"/>
      <c r="K46" s="123"/>
      <c r="L46" s="70"/>
      <c r="M46" s="70" t="s">
        <v>5</v>
      </c>
      <c r="O46" s="70"/>
      <c r="Q46" s="70"/>
      <c r="R46" s="116"/>
      <c r="S46" s="116"/>
      <c r="T46" s="116"/>
      <c r="U46" s="29"/>
      <c r="V46" s="29"/>
      <c r="W46" s="22"/>
    </row>
    <row r="47" spans="1:23" ht="8.25" customHeight="1">
      <c r="A47" s="29"/>
      <c r="B47" s="30"/>
      <c r="C47" s="30"/>
      <c r="D47" s="30"/>
      <c r="E47" s="30"/>
      <c r="F47" s="30"/>
      <c r="G47" s="30"/>
      <c r="H47" s="30"/>
      <c r="I47" s="30"/>
      <c r="J47" s="30"/>
      <c r="K47" s="30"/>
      <c r="L47" s="30"/>
      <c r="M47" s="30"/>
      <c r="N47" s="30"/>
      <c r="O47" s="30"/>
      <c r="P47" s="30"/>
      <c r="Q47" s="30"/>
      <c r="R47" s="30"/>
      <c r="S47" s="30"/>
      <c r="T47" s="30"/>
      <c r="U47" s="30"/>
      <c r="V47" s="30"/>
      <c r="W47" s="22"/>
    </row>
    <row r="48" spans="1:23" ht="12">
      <c r="A48" s="33" t="s">
        <v>33</v>
      </c>
      <c r="B48" s="29"/>
      <c r="C48" s="29"/>
      <c r="D48" s="29"/>
      <c r="E48" s="29"/>
      <c r="F48" s="29"/>
      <c r="G48" s="29"/>
      <c r="H48" s="29"/>
      <c r="I48" s="29"/>
      <c r="J48" s="29"/>
      <c r="K48" s="29"/>
      <c r="L48" s="32"/>
      <c r="M48" s="32" t="s">
        <v>32</v>
      </c>
      <c r="O48" s="29"/>
      <c r="P48" s="29"/>
      <c r="Q48" s="29"/>
      <c r="R48" s="125"/>
      <c r="S48" s="125"/>
      <c r="T48" s="125"/>
      <c r="U48" s="71"/>
      <c r="V48" s="71"/>
      <c r="W48" s="73"/>
    </row>
    <row r="49" spans="1:23" ht="12.75" customHeight="1">
      <c r="A49" s="34" t="s">
        <v>34</v>
      </c>
      <c r="B49" s="29"/>
      <c r="C49" s="29"/>
      <c r="D49" s="29"/>
      <c r="E49" s="29"/>
      <c r="F49" s="29"/>
      <c r="G49" s="29"/>
      <c r="H49" s="29"/>
      <c r="I49" s="29"/>
      <c r="J49" s="29"/>
      <c r="K49" s="29"/>
      <c r="L49" s="29"/>
      <c r="M49" s="29"/>
      <c r="N49" s="29"/>
      <c r="O49" s="29"/>
      <c r="P49" s="29"/>
      <c r="Q49" s="29"/>
      <c r="R49" s="71"/>
      <c r="S49" s="71"/>
      <c r="T49" s="71"/>
      <c r="U49" s="71"/>
      <c r="V49" s="71"/>
      <c r="W49" s="73"/>
    </row>
    <row r="50" spans="1:23" ht="7.5" customHeight="1">
      <c r="A50" s="72"/>
      <c r="B50" s="21"/>
      <c r="C50" s="21"/>
      <c r="D50" s="21"/>
      <c r="E50" s="21"/>
      <c r="F50" s="21"/>
      <c r="G50" s="21"/>
      <c r="H50" s="21"/>
      <c r="I50" s="21"/>
      <c r="J50" s="21"/>
      <c r="K50" s="21"/>
      <c r="L50" s="21"/>
      <c r="M50" s="21"/>
      <c r="N50" s="21"/>
      <c r="O50" s="21"/>
      <c r="P50" s="21"/>
      <c r="Q50" s="21"/>
      <c r="R50" s="73"/>
      <c r="S50" s="73"/>
      <c r="T50" s="73"/>
      <c r="U50" s="73"/>
      <c r="V50" s="73"/>
      <c r="W50" s="73"/>
    </row>
    <row r="51" spans="1:22" ht="12">
      <c r="A51" s="29" t="e">
        <f>"1. Pro Hauptmalzeit max. CHF "&amp;TEXT(MahlzeitErsatz,"00.00")</f>
        <v>#VALUE!</v>
      </c>
      <c r="B51" s="29"/>
      <c r="C51" s="31"/>
      <c r="D51" s="31"/>
      <c r="E51" s="29"/>
      <c r="F51" s="29"/>
      <c r="G51" s="29"/>
      <c r="H51" s="29"/>
      <c r="I51" s="29"/>
      <c r="J51" s="29"/>
      <c r="K51" s="29"/>
      <c r="L51" s="29"/>
      <c r="M51" s="29"/>
      <c r="O51" s="29"/>
      <c r="P51" s="29"/>
      <c r="Q51" s="29"/>
      <c r="R51" s="71"/>
      <c r="S51" s="71"/>
      <c r="T51" s="71"/>
      <c r="U51" s="71"/>
      <c r="V51" s="71"/>
    </row>
    <row r="52" spans="1:22" ht="12">
      <c r="A52" s="29" t="e">
        <f>"2. CHF "&amp;TEXT(kmErsatz,"0.00")&amp;"/ km, oder für Jurymitglieder welche aus dem Ausland anreisen, gelangt eine Reisepauschale von CHF "&amp;TEXT(Auslandpauschale,"#0.00")&amp;" zur Anwendung "</f>
        <v>#VALUE!</v>
      </c>
      <c r="B52" s="53"/>
      <c r="C52" s="54"/>
      <c r="D52" s="54"/>
      <c r="E52" s="53"/>
      <c r="F52" s="53"/>
      <c r="G52" s="53"/>
      <c r="H52" s="53"/>
      <c r="I52" s="53"/>
      <c r="J52" s="53"/>
      <c r="K52" s="53"/>
      <c r="L52" s="53"/>
      <c r="M52" s="53"/>
      <c r="N52" s="53"/>
      <c r="O52" s="53"/>
      <c r="P52" s="53"/>
      <c r="Q52" s="53"/>
      <c r="R52" s="71"/>
      <c r="S52" s="71"/>
      <c r="T52" s="71"/>
      <c r="U52" s="71"/>
      <c r="V52" s="71"/>
    </row>
    <row r="53" spans="1:22" ht="12">
      <c r="A53" s="29" t="e">
        <f>"3. Max CHF "&amp;TEXT(HotelErsatz,"#0.00")&amp;" pro Nacht (Belege beilegen)"</f>
        <v>#VALUE!</v>
      </c>
      <c r="B53" s="53"/>
      <c r="C53" s="54"/>
      <c r="D53" s="54"/>
      <c r="E53" s="53"/>
      <c r="F53" s="53"/>
      <c r="G53" s="53"/>
      <c r="H53" s="53"/>
      <c r="I53" s="53"/>
      <c r="J53" s="53"/>
      <c r="K53" s="53"/>
      <c r="L53" s="53"/>
      <c r="M53" s="53"/>
      <c r="N53" s="53"/>
      <c r="O53" s="53"/>
      <c r="P53" s="53"/>
      <c r="Q53" s="53"/>
      <c r="R53" s="71"/>
      <c r="S53" s="71"/>
      <c r="T53" s="71"/>
      <c r="U53" s="71"/>
      <c r="V53" s="71"/>
    </row>
    <row r="54" spans="1:17" ht="12">
      <c r="A54" s="4"/>
      <c r="B54" s="5"/>
      <c r="C54" s="18"/>
      <c r="D54" s="18"/>
      <c r="E54" s="5"/>
      <c r="F54" s="5"/>
      <c r="G54" s="5"/>
      <c r="H54" s="5"/>
      <c r="I54" s="5"/>
      <c r="J54" s="5"/>
      <c r="K54" s="5"/>
      <c r="L54" s="5"/>
      <c r="M54" s="5"/>
      <c r="N54" s="5"/>
      <c r="O54" s="5"/>
      <c r="P54" s="5"/>
      <c r="Q54" s="5"/>
    </row>
    <row r="55" spans="2:17" ht="12">
      <c r="B55" s="2"/>
      <c r="C55" s="2"/>
      <c r="D55" s="2"/>
      <c r="E55" s="2"/>
      <c r="F55" s="2"/>
      <c r="G55" s="2"/>
      <c r="H55" s="2"/>
      <c r="I55" s="2"/>
      <c r="J55" s="2"/>
      <c r="K55" s="2"/>
      <c r="L55" s="2"/>
      <c r="M55" s="2"/>
      <c r="N55" s="2"/>
      <c r="O55" s="2"/>
      <c r="P55" s="2"/>
      <c r="Q55" s="2"/>
    </row>
    <row r="56" spans="1:23" ht="12">
      <c r="A56" s="3"/>
      <c r="B56" s="3"/>
      <c r="C56" s="3"/>
      <c r="D56" s="3"/>
      <c r="E56" s="3"/>
      <c r="F56" s="3"/>
      <c r="G56" s="3"/>
      <c r="H56" s="3"/>
      <c r="I56" s="3"/>
      <c r="J56" s="3"/>
      <c r="K56" s="3"/>
      <c r="L56" s="3"/>
      <c r="M56" s="3"/>
      <c r="N56" s="3"/>
      <c r="O56" s="3"/>
      <c r="P56" s="3"/>
      <c r="Q56" s="3"/>
      <c r="S56" s="3"/>
      <c r="T56" s="3"/>
      <c r="U56" s="3"/>
      <c r="V56" s="3"/>
      <c r="W56" s="3"/>
    </row>
  </sheetData>
  <sheetProtection password="DEA9" sheet="1" selectLockedCells="1"/>
  <mergeCells count="22">
    <mergeCell ref="B45:C45"/>
    <mergeCell ref="R43:T43"/>
    <mergeCell ref="R48:T48"/>
    <mergeCell ref="G43:K43"/>
    <mergeCell ref="B46:K46"/>
    <mergeCell ref="B43:C43"/>
    <mergeCell ref="B37:P37"/>
    <mergeCell ref="B38:P38"/>
    <mergeCell ref="R42:T42"/>
    <mergeCell ref="G42:K42"/>
    <mergeCell ref="B42:C42"/>
    <mergeCell ref="B44:C44"/>
    <mergeCell ref="B2:D2"/>
    <mergeCell ref="B8:D8"/>
    <mergeCell ref="B6:D6"/>
    <mergeCell ref="R46:T46"/>
    <mergeCell ref="I6:P6"/>
    <mergeCell ref="I8:P8"/>
    <mergeCell ref="S8:T8"/>
    <mergeCell ref="R44:T44"/>
    <mergeCell ref="A33:D33"/>
    <mergeCell ref="G45:K45"/>
  </mergeCells>
  <conditionalFormatting sqref="R13 P13 R15 R17 R19 R21 R23 R25 R29 P29 R27 P15 P17 P19 P21 P23 P25 P27 R31 P31">
    <cfRule type="expression" priority="235" dxfId="80" stopIfTrue="1">
      <formula>AND($B13="",P13&lt;&gt;"")</formula>
    </cfRule>
    <cfRule type="expression" priority="236" dxfId="79" stopIfTrue="1">
      <formula>P13&lt;&gt;""</formula>
    </cfRule>
    <cfRule type="expression" priority="237" dxfId="78" stopIfTrue="1">
      <formula>$B13&lt;&gt;""</formula>
    </cfRule>
  </conditionalFormatting>
  <conditionalFormatting sqref="L21 L19 N29 B23 L15 F20 L29 T27 B29 N17 T25 T15 B19 B17 T29 T31 T23 N25 N27 N19 N15 B15 N31 T19 L17 N23 B25 B27 L31 N21 T13 L23 B31 L27 L25 T21 T17">
    <cfRule type="expression" priority="248" dxfId="81" stopIfTrue="1">
      <formula>B13=0</formula>
    </cfRule>
  </conditionalFormatting>
  <conditionalFormatting sqref="B6:D6 B8:D8 S8:T8 I6:P6 I8:P8 G42:G43 G45 B42:B46">
    <cfRule type="expression" priority="257" dxfId="3" stopIfTrue="1">
      <formula>B6=""</formula>
    </cfRule>
  </conditionalFormatting>
  <conditionalFormatting sqref="B13">
    <cfRule type="expression" priority="264" dxfId="82" stopIfTrue="1">
      <formula>B13=0</formula>
    </cfRule>
  </conditionalFormatting>
  <conditionalFormatting sqref="D13 N13 J13 L13 D15 D17 D19 D21 D23 D25 D27 D29 D31 J15 J17 J19 J21 J23 J25 J27 J29 J31">
    <cfRule type="cellIs" priority="265" dxfId="83" operator="greaterThan" stopIfTrue="1">
      <formula>0</formula>
    </cfRule>
  </conditionalFormatting>
  <conditionalFormatting sqref="F13">
    <cfRule type="cellIs" priority="266" dxfId="82" operator="equal" stopIfTrue="1">
      <formula>IF(A25="p",Auslandpauschale,IF(E25&gt;0,kmErsatz*E25,"0.00"))</formula>
    </cfRule>
  </conditionalFormatting>
  <conditionalFormatting sqref="B21">
    <cfRule type="expression" priority="267" dxfId="82" stopIfTrue="1">
      <formula>B21=0</formula>
    </cfRule>
  </conditionalFormatting>
  <conditionalFormatting sqref="F15">
    <cfRule type="cellIs" priority="268" dxfId="82" operator="equal" stopIfTrue="1">
      <formula>IF(A25="p",Auslandpauschale,IF(E25&gt;0,kmErsatz*E25,"0.00"))</formula>
    </cfRule>
  </conditionalFormatting>
  <conditionalFormatting sqref="F17">
    <cfRule type="cellIs" priority="269" dxfId="82" operator="equal" stopIfTrue="1">
      <formula>IF(A25="p",Auslandpauschale,IF(E25&gt;0,kmErsatz*E25,"0.00"))</formula>
    </cfRule>
  </conditionalFormatting>
  <conditionalFormatting sqref="F19">
    <cfRule type="cellIs" priority="270" dxfId="82" operator="equal" stopIfTrue="1">
      <formula>IF(A25="p",Auslandpauschale,IF(E25&gt;0,kmErsatz*E25,"0.00"))</formula>
    </cfRule>
  </conditionalFormatting>
  <conditionalFormatting sqref="F21">
    <cfRule type="cellIs" priority="271" dxfId="82" operator="equal" stopIfTrue="1">
      <formula>IF(A25="p",Auslandpauschale,IF(E25&gt;0,kmErsatz*E25,"0.00"))</formula>
    </cfRule>
  </conditionalFormatting>
  <conditionalFormatting sqref="F23">
    <cfRule type="cellIs" priority="272" dxfId="82" operator="equal" stopIfTrue="1">
      <formula>IF(A25="p",Auslandpauschale,IF(E25&gt;0,kmErsatz*E25,"0.00"))</formula>
    </cfRule>
  </conditionalFormatting>
  <conditionalFormatting sqref="F25">
    <cfRule type="cellIs" priority="273" dxfId="82" operator="equal" stopIfTrue="1">
      <formula>IF(A25="p",Auslandpauschale,IF(E25&gt;0,kmErsatz*E25,"0.00"))</formula>
    </cfRule>
  </conditionalFormatting>
  <conditionalFormatting sqref="F27">
    <cfRule type="cellIs" priority="274" dxfId="82" operator="equal" stopIfTrue="1">
      <formula>IF(A25="p",Auslandpauschale,IF(E25&gt;0,kmErsatz*E25,"0.00"))</formula>
    </cfRule>
  </conditionalFormatting>
  <conditionalFormatting sqref="F29">
    <cfRule type="cellIs" priority="275" dxfId="82" operator="equal" stopIfTrue="1">
      <formula>IF(A25="p",Auslandpauschale,IF(E25&gt;0,kmErsatz*E25,"0.00"))</formula>
    </cfRule>
  </conditionalFormatting>
  <conditionalFormatting sqref="F31">
    <cfRule type="cellIs" priority="276" dxfId="82" operator="equal" stopIfTrue="1">
      <formula>IF(A25="p",Auslandpauschale,IF(E25&gt;0,kmErsatz*E25,"0.00"))</formula>
    </cfRule>
  </conditionalFormatting>
  <conditionalFormatting sqref="B2:D2">
    <cfRule type="expression" priority="277" dxfId="3" stopIfTrue="1">
      <formula>B2=""</formula>
    </cfRule>
    <cfRule type="cellIs" priority="278" dxfId="2" operator="notEqual" stopIfTrue="1">
      <formula>B=""</formula>
    </cfRule>
  </conditionalFormatting>
  <conditionalFormatting sqref="H13 H15 H17 H19 H29 H21 H23 H25 H27 H31">
    <cfRule type="cellIs" priority="299" dxfId="84" operator="greaterThan" stopIfTrue="1">
      <formula>0</formula>
    </cfRule>
  </conditionalFormatting>
  <dataValidations count="1">
    <dataValidation type="list" allowBlank="1" showInputMessage="1" showErrorMessage="1" sqref="B2:D2">
      <formula1>Fachkommission</formula1>
    </dataValidation>
  </dataValidations>
  <printOptions/>
  <pageMargins left="0.5118110236220472" right="0.5118110236220472" top="0.1968503937007874" bottom="0.1968503937007874" header="0.31496062992125984" footer="0.31496062992125984"/>
  <pageSetup horizontalDpi="600" verticalDpi="600" orientation="landscape" paperSize="9" r:id="rId2"/>
  <headerFooter>
    <oddFooter>&amp;R&amp;8
SMV Abrechnungsformuar 2012-V.5.</oddFooter>
  </headerFooter>
  <drawing r:id="rId1"/>
</worksheet>
</file>

<file path=xl/worksheets/sheet10.xml><?xml version="1.0" encoding="utf-8"?>
<worksheet xmlns="http://schemas.openxmlformats.org/spreadsheetml/2006/main" xmlns:r="http://schemas.openxmlformats.org/officeDocument/2006/relationships">
  <dimension ref="A5:H51"/>
  <sheetViews>
    <sheetView showGridLines="0" zoomScalePageLayoutView="0" workbookViewId="0" topLeftCell="A1">
      <selection activeCell="C11" sqref="C11:F11"/>
    </sheetView>
  </sheetViews>
  <sheetFormatPr defaultColWidth="9.140625" defaultRowHeight="15"/>
  <cols>
    <col min="1" max="1" width="11.28125" style="55" bestFit="1" customWidth="1"/>
    <col min="2" max="16384" width="9.140625" style="55" customWidth="1"/>
  </cols>
  <sheetData>
    <row r="1" ht="14.25"/>
    <row r="2" ht="14.25"/>
    <row r="3" ht="14.25"/>
    <row r="4" ht="14.25"/>
    <row r="5" spans="1:7" ht="14.25">
      <c r="A5" s="57"/>
      <c r="B5" s="57"/>
      <c r="C5" s="57"/>
      <c r="D5" s="57"/>
      <c r="E5" s="56"/>
      <c r="F5" s="56"/>
      <c r="G5" s="56"/>
    </row>
    <row r="6" ht="14.25"/>
    <row r="7" spans="1:4" ht="20.25">
      <c r="A7" s="58" t="s">
        <v>50</v>
      </c>
      <c r="B7" s="58"/>
      <c r="C7" s="58"/>
      <c r="D7" s="59"/>
    </row>
    <row r="8" spans="1:3" ht="20.25">
      <c r="A8" s="58"/>
      <c r="B8" s="58"/>
      <c r="C8" s="58"/>
    </row>
    <row r="9" ht="14.25"/>
    <row r="10" ht="14.25"/>
    <row r="11" spans="1:7" ht="14.25">
      <c r="A11" s="135" t="s">
        <v>53</v>
      </c>
      <c r="B11" s="135"/>
      <c r="C11" s="134"/>
      <c r="D11" s="134"/>
      <c r="E11" s="134"/>
      <c r="F11" s="134"/>
      <c r="G11" s="56"/>
    </row>
    <row r="12" spans="1:2" ht="14.25">
      <c r="A12" s="56"/>
      <c r="B12" s="56"/>
    </row>
    <row r="13" spans="1:5" ht="14.25">
      <c r="A13" s="135" t="s">
        <v>52</v>
      </c>
      <c r="B13" s="135"/>
      <c r="C13" s="126" t="str">
        <f>Abrechnung!$A$29</f>
        <v>5. Punkterichter:</v>
      </c>
      <c r="D13" s="126"/>
      <c r="E13" s="126"/>
    </row>
    <row r="14" spans="1:2" ht="14.25">
      <c r="A14" s="56"/>
      <c r="B14" s="56"/>
    </row>
    <row r="15" spans="1:6" ht="14.25">
      <c r="A15" s="135" t="s">
        <v>54</v>
      </c>
      <c r="B15" s="135"/>
      <c r="C15" s="134"/>
      <c r="D15" s="134"/>
      <c r="E15" s="134"/>
      <c r="F15" s="134"/>
    </row>
    <row r="16" ht="14.25"/>
    <row r="17" ht="14.25"/>
    <row r="18" ht="14.25">
      <c r="A18" s="55" t="s">
        <v>59</v>
      </c>
    </row>
    <row r="19" ht="15" thickBot="1"/>
    <row r="20" spans="1:8" ht="15" customHeight="1">
      <c r="A20" s="60" t="s">
        <v>55</v>
      </c>
      <c r="B20" s="61"/>
      <c r="C20" s="127" t="s">
        <v>57</v>
      </c>
      <c r="D20" s="128"/>
      <c r="E20" s="63" t="s">
        <v>58</v>
      </c>
      <c r="F20" s="62"/>
      <c r="G20" s="127" t="s">
        <v>10</v>
      </c>
      <c r="H20" s="128"/>
    </row>
    <row r="21" spans="1:8" ht="15" thickBot="1">
      <c r="A21" s="64" t="s">
        <v>56</v>
      </c>
      <c r="B21" s="65"/>
      <c r="C21" s="66"/>
      <c r="D21" s="67"/>
      <c r="E21" s="66"/>
      <c r="F21" s="67"/>
      <c r="G21" s="66"/>
      <c r="H21" s="67"/>
    </row>
    <row r="22" spans="1:8" ht="15" customHeight="1" thickBot="1">
      <c r="A22" s="76"/>
      <c r="B22" s="77"/>
      <c r="C22" s="132"/>
      <c r="D22" s="133"/>
      <c r="E22" s="79">
        <f>IF(A22="p","",(A22*C22))</f>
        <v>0</v>
      </c>
      <c r="F22" s="78"/>
      <c r="G22" s="129" t="str">
        <f>IF(A22="p",Auslandpauschale,IF(E22&gt;0,kmErsatz*E22,"0.00"))</f>
        <v>0.00</v>
      </c>
      <c r="H22" s="130">
        <f>IF(F22="p",Auslandpauschale,IF(F22&gt;0,kmErsatz*F22,""))</f>
      </c>
    </row>
    <row r="23" ht="14.25">
      <c r="A23" s="29" t="s">
        <v>87</v>
      </c>
    </row>
    <row r="24" ht="15" thickBot="1">
      <c r="A24" s="29"/>
    </row>
    <row r="25" spans="1:8" ht="15" customHeight="1">
      <c r="A25" s="60" t="s">
        <v>91</v>
      </c>
      <c r="B25" s="61"/>
      <c r="C25" s="127" t="s">
        <v>92</v>
      </c>
      <c r="D25" s="128"/>
      <c r="E25" s="63"/>
      <c r="F25" s="62"/>
      <c r="G25" s="127" t="s">
        <v>10</v>
      </c>
      <c r="H25" s="128"/>
    </row>
    <row r="26" spans="1:8" ht="15" thickBot="1">
      <c r="A26" s="64" t="s">
        <v>93</v>
      </c>
      <c r="B26" s="65"/>
      <c r="C26" s="66"/>
      <c r="D26" s="67"/>
      <c r="E26" s="66"/>
      <c r="F26" s="67"/>
      <c r="G26" s="66"/>
      <c r="H26" s="67"/>
    </row>
    <row r="27" spans="1:8" ht="15" customHeight="1" thickBot="1">
      <c r="A27" s="113"/>
      <c r="B27" s="77"/>
      <c r="C27" s="132"/>
      <c r="D27" s="133"/>
      <c r="E27" s="79"/>
      <c r="F27" s="78"/>
      <c r="G27" s="129">
        <f>A27*C27</f>
        <v>0</v>
      </c>
      <c r="H27" s="130"/>
    </row>
    <row r="28" spans="1:8" ht="15" customHeight="1">
      <c r="A28" s="112"/>
      <c r="B28" s="112"/>
      <c r="C28" s="112"/>
      <c r="D28" s="112"/>
      <c r="E28" s="112"/>
      <c r="F28" s="112"/>
      <c r="G28" s="112"/>
      <c r="H28" s="112"/>
    </row>
    <row r="29" ht="14.25">
      <c r="A29" s="55" t="s">
        <v>60</v>
      </c>
    </row>
    <row r="30" ht="15" thickBot="1"/>
    <row r="31" spans="1:8" ht="14.25">
      <c r="A31" s="60" t="s">
        <v>61</v>
      </c>
      <c r="B31" s="61"/>
      <c r="C31" s="127"/>
      <c r="D31" s="131"/>
      <c r="E31" s="63"/>
      <c r="F31" s="62"/>
      <c r="G31" s="127" t="s">
        <v>10</v>
      </c>
      <c r="H31" s="128"/>
    </row>
    <row r="32" spans="1:8" ht="15" thickBot="1">
      <c r="A32" s="64"/>
      <c r="B32" s="65"/>
      <c r="C32" s="68"/>
      <c r="D32" s="66"/>
      <c r="E32" s="66"/>
      <c r="F32" s="67"/>
      <c r="G32" s="66"/>
      <c r="H32" s="67"/>
    </row>
    <row r="33" spans="1:8" ht="15" thickBot="1">
      <c r="A33" s="76"/>
      <c r="B33" s="77"/>
      <c r="C33" s="81"/>
      <c r="D33" s="79"/>
      <c r="E33" s="79"/>
      <c r="F33" s="78"/>
      <c r="G33" s="129">
        <f>A33*MahlzeitErsatz</f>
        <v>0</v>
      </c>
      <c r="H33" s="130"/>
    </row>
    <row r="36" ht="14.25">
      <c r="A36" s="55" t="s">
        <v>79</v>
      </c>
    </row>
    <row r="37" ht="15" thickBot="1"/>
    <row r="38" spans="1:8" ht="14.25">
      <c r="A38" s="60" t="s">
        <v>80</v>
      </c>
      <c r="B38" s="61"/>
      <c r="C38" s="127"/>
      <c r="D38" s="131"/>
      <c r="E38" s="63"/>
      <c r="F38" s="62"/>
      <c r="G38" s="127" t="s">
        <v>10</v>
      </c>
      <c r="H38" s="128"/>
    </row>
    <row r="39" spans="1:8" ht="15" thickBot="1">
      <c r="A39" s="64"/>
      <c r="B39" s="65"/>
      <c r="C39" s="68"/>
      <c r="D39" s="66"/>
      <c r="E39" s="66"/>
      <c r="F39" s="67"/>
      <c r="G39" s="66"/>
      <c r="H39" s="67"/>
    </row>
    <row r="40" spans="1:8" ht="15" thickBot="1">
      <c r="A40" s="76"/>
      <c r="B40" s="77"/>
      <c r="C40" s="81"/>
      <c r="D40" s="79"/>
      <c r="E40" s="79"/>
      <c r="F40" s="78"/>
      <c r="G40" s="129">
        <f>A40*BasisDaten!F4</f>
        <v>0</v>
      </c>
      <c r="H40" s="130"/>
    </row>
    <row r="43" spans="1:8" ht="15">
      <c r="A43" s="80" t="s">
        <v>62</v>
      </c>
      <c r="B43" s="80"/>
      <c r="C43" s="80"/>
      <c r="D43" s="80"/>
      <c r="E43" s="80"/>
      <c r="F43" s="80"/>
      <c r="G43" s="136" t="e">
        <f>G22+G27+G33+G40</f>
        <v>#VALUE!</v>
      </c>
      <c r="H43" s="136"/>
    </row>
    <row r="46" spans="7:8" ht="14.25">
      <c r="G46" s="126" t="s">
        <v>64</v>
      </c>
      <c r="H46" s="126"/>
    </row>
    <row r="48" spans="1:5" ht="14.25">
      <c r="A48" s="137">
        <f>Abrechnung!$I$8</f>
        <v>0</v>
      </c>
      <c r="B48" s="137"/>
      <c r="C48" s="137"/>
      <c r="D48" s="137"/>
      <c r="E48" s="137"/>
    </row>
    <row r="50" ht="14.25">
      <c r="A50" s="69">
        <f>Abrechnung!$S$8</f>
        <v>0</v>
      </c>
    </row>
    <row r="51" spans="7:8" ht="14.25">
      <c r="G51" s="126" t="s">
        <v>65</v>
      </c>
      <c r="H51" s="126"/>
    </row>
  </sheetData>
  <sheetProtection password="DEA9" sheet="1" objects="1" scenarios="1" selectLockedCells="1"/>
  <mergeCells count="24">
    <mergeCell ref="A48:E48"/>
    <mergeCell ref="G51:H51"/>
    <mergeCell ref="G38:H38"/>
    <mergeCell ref="G40:H40"/>
    <mergeCell ref="G43:H43"/>
    <mergeCell ref="G46:H46"/>
    <mergeCell ref="C20:D20"/>
    <mergeCell ref="G20:H20"/>
    <mergeCell ref="C22:D22"/>
    <mergeCell ref="G22:H22"/>
    <mergeCell ref="C27:D27"/>
    <mergeCell ref="G27:H27"/>
    <mergeCell ref="C25:D25"/>
    <mergeCell ref="G25:H25"/>
    <mergeCell ref="C31:D31"/>
    <mergeCell ref="G31:H31"/>
    <mergeCell ref="G33:H33"/>
    <mergeCell ref="C38:D38"/>
    <mergeCell ref="A11:B11"/>
    <mergeCell ref="C11:F11"/>
    <mergeCell ref="A13:B13"/>
    <mergeCell ref="C13:E13"/>
    <mergeCell ref="A15:B15"/>
    <mergeCell ref="C15:F15"/>
  </mergeCells>
  <conditionalFormatting sqref="A48:E48 A50">
    <cfRule type="cellIs" priority="1" dxfId="84" operator="greaterThan" stopIfTrue="1">
      <formula>1</formula>
    </cfRule>
  </conditionalFormatting>
  <conditionalFormatting sqref="A33 A40 A22 A27">
    <cfRule type="expression" priority="2" dxfId="3" stopIfTrue="1">
      <formula>A22=""</formula>
    </cfRule>
  </conditionalFormatting>
  <conditionalFormatting sqref="C11:F11 C15:F15">
    <cfRule type="expression" priority="3" dxfId="85" stopIfTrue="1">
      <formula>C11=""</formula>
    </cfRule>
  </conditionalFormatting>
  <conditionalFormatting sqref="E22 E27">
    <cfRule type="cellIs" priority="5" dxfId="82" operator="equal" stopIfTrue="1">
      <formula>0</formula>
    </cfRule>
  </conditionalFormatting>
  <conditionalFormatting sqref="C22:D22 C27:D27">
    <cfRule type="expression" priority="10" dxfId="1" stopIfTrue="1">
      <formula>A22="p"</formula>
    </cfRule>
    <cfRule type="cellIs" priority="11" dxfId="0" operator="greaterThanOrEqual" stopIfTrue="1">
      <formula>1</formula>
    </cfRule>
  </conditionalFormatting>
  <printOptions/>
  <pageMargins left="0.7480314960629921" right="0.7480314960629921" top="0.7874015748031497" bottom="0.7874015748031497" header="0.5118110236220472" footer="0.5118110236220472"/>
  <pageSetup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dimension ref="A5:H51"/>
  <sheetViews>
    <sheetView showGridLines="0" zoomScalePageLayoutView="0" workbookViewId="0" topLeftCell="A1">
      <selection activeCell="C11" sqref="C11:F11"/>
    </sheetView>
  </sheetViews>
  <sheetFormatPr defaultColWidth="9.140625" defaultRowHeight="15"/>
  <cols>
    <col min="1" max="1" width="11.28125" style="55" bestFit="1" customWidth="1"/>
    <col min="2" max="16384" width="9.140625" style="55" customWidth="1"/>
  </cols>
  <sheetData>
    <row r="1" ht="14.25"/>
    <row r="2" ht="14.25"/>
    <row r="3" ht="14.25"/>
    <row r="4" ht="14.25"/>
    <row r="5" spans="1:7" ht="14.25">
      <c r="A5" s="57"/>
      <c r="B5" s="57"/>
      <c r="C5" s="57"/>
      <c r="D5" s="57"/>
      <c r="E5" s="56"/>
      <c r="F5" s="56"/>
      <c r="G5" s="56"/>
    </row>
    <row r="6" ht="14.25"/>
    <row r="7" spans="1:4" ht="20.25">
      <c r="A7" s="58" t="s">
        <v>50</v>
      </c>
      <c r="B7" s="58"/>
      <c r="C7" s="58"/>
      <c r="D7" s="59"/>
    </row>
    <row r="8" spans="1:3" ht="20.25">
      <c r="A8" s="58"/>
      <c r="B8" s="58"/>
      <c r="C8" s="58"/>
    </row>
    <row r="9" ht="14.25"/>
    <row r="10" ht="14.25"/>
    <row r="11" spans="1:7" ht="14.25">
      <c r="A11" s="135" t="s">
        <v>53</v>
      </c>
      <c r="B11" s="135"/>
      <c r="C11" s="134"/>
      <c r="D11" s="134"/>
      <c r="E11" s="134"/>
      <c r="F11" s="134"/>
      <c r="G11" s="56"/>
    </row>
    <row r="12" spans="1:2" ht="14.25">
      <c r="A12" s="56"/>
      <c r="B12" s="56"/>
    </row>
    <row r="13" spans="1:5" ht="14.25">
      <c r="A13" s="135" t="s">
        <v>52</v>
      </c>
      <c r="B13" s="135"/>
      <c r="C13" s="126" t="str">
        <f>Abrechnung!$A$31</f>
        <v>6. Punkterichter:</v>
      </c>
      <c r="D13" s="126"/>
      <c r="E13" s="126"/>
    </row>
    <row r="14" spans="1:2" ht="14.25">
      <c r="A14" s="56"/>
      <c r="B14" s="56"/>
    </row>
    <row r="15" spans="1:6" ht="14.25">
      <c r="A15" s="135" t="s">
        <v>54</v>
      </c>
      <c r="B15" s="135"/>
      <c r="C15" s="134"/>
      <c r="D15" s="134"/>
      <c r="E15" s="134"/>
      <c r="F15" s="134"/>
    </row>
    <row r="16" ht="14.25"/>
    <row r="17" ht="14.25"/>
    <row r="18" ht="14.25">
      <c r="A18" s="55" t="s">
        <v>59</v>
      </c>
    </row>
    <row r="19" ht="15" thickBot="1"/>
    <row r="20" spans="1:8" ht="15" customHeight="1">
      <c r="A20" s="60" t="s">
        <v>55</v>
      </c>
      <c r="B20" s="61"/>
      <c r="C20" s="127" t="s">
        <v>57</v>
      </c>
      <c r="D20" s="128"/>
      <c r="E20" s="63" t="s">
        <v>58</v>
      </c>
      <c r="F20" s="62"/>
      <c r="G20" s="127" t="s">
        <v>10</v>
      </c>
      <c r="H20" s="128"/>
    </row>
    <row r="21" spans="1:8" ht="15" thickBot="1">
      <c r="A21" s="64" t="s">
        <v>56</v>
      </c>
      <c r="B21" s="65"/>
      <c r="C21" s="66"/>
      <c r="D21" s="67"/>
      <c r="E21" s="66"/>
      <c r="F21" s="67"/>
      <c r="G21" s="66"/>
      <c r="H21" s="67"/>
    </row>
    <row r="22" spans="1:8" ht="15" customHeight="1" thickBot="1">
      <c r="A22" s="76"/>
      <c r="B22" s="77"/>
      <c r="C22" s="132"/>
      <c r="D22" s="133"/>
      <c r="E22" s="79">
        <f>IF(A22="p","",(A22*C22))</f>
        <v>0</v>
      </c>
      <c r="F22" s="78"/>
      <c r="G22" s="129" t="str">
        <f>IF(A22="p",Auslandpauschale,IF(E22&gt;0,kmErsatz*E22,"0.00"))</f>
        <v>0.00</v>
      </c>
      <c r="H22" s="130">
        <f>IF(F22="p",Auslandpauschale,IF(F22&gt;0,kmErsatz*F22,""))</f>
      </c>
    </row>
    <row r="23" ht="14.25">
      <c r="A23" s="29" t="s">
        <v>87</v>
      </c>
    </row>
    <row r="24" ht="15" thickBot="1">
      <c r="A24" s="29"/>
    </row>
    <row r="25" spans="1:8" ht="15" customHeight="1">
      <c r="A25" s="60" t="s">
        <v>91</v>
      </c>
      <c r="B25" s="61"/>
      <c r="C25" s="127" t="s">
        <v>92</v>
      </c>
      <c r="D25" s="128"/>
      <c r="E25" s="63"/>
      <c r="F25" s="62"/>
      <c r="G25" s="127" t="s">
        <v>10</v>
      </c>
      <c r="H25" s="128"/>
    </row>
    <row r="26" spans="1:8" ht="15" thickBot="1">
      <c r="A26" s="64" t="s">
        <v>93</v>
      </c>
      <c r="B26" s="65"/>
      <c r="C26" s="66"/>
      <c r="D26" s="67"/>
      <c r="E26" s="66"/>
      <c r="F26" s="67"/>
      <c r="G26" s="66"/>
      <c r="H26" s="67"/>
    </row>
    <row r="27" spans="1:8" ht="15" customHeight="1" thickBot="1">
      <c r="A27" s="113"/>
      <c r="B27" s="77"/>
      <c r="C27" s="132"/>
      <c r="D27" s="133"/>
      <c r="E27" s="79"/>
      <c r="F27" s="78"/>
      <c r="G27" s="129">
        <f>A27*C27</f>
        <v>0</v>
      </c>
      <c r="H27" s="130"/>
    </row>
    <row r="28" spans="1:8" ht="15" customHeight="1">
      <c r="A28" s="112"/>
      <c r="B28" s="112"/>
      <c r="C28" s="112"/>
      <c r="D28" s="112"/>
      <c r="E28" s="112"/>
      <c r="F28" s="112"/>
      <c r="G28" s="112"/>
      <c r="H28" s="112"/>
    </row>
    <row r="29" ht="14.25">
      <c r="A29" s="55" t="s">
        <v>60</v>
      </c>
    </row>
    <row r="30" ht="15" thickBot="1"/>
    <row r="31" spans="1:8" ht="14.25">
      <c r="A31" s="60" t="s">
        <v>61</v>
      </c>
      <c r="B31" s="61"/>
      <c r="C31" s="127"/>
      <c r="D31" s="131"/>
      <c r="E31" s="63"/>
      <c r="F31" s="62"/>
      <c r="G31" s="127" t="s">
        <v>10</v>
      </c>
      <c r="H31" s="128"/>
    </row>
    <row r="32" spans="1:8" ht="15" thickBot="1">
      <c r="A32" s="64"/>
      <c r="B32" s="65"/>
      <c r="C32" s="68"/>
      <c r="D32" s="66"/>
      <c r="E32" s="66"/>
      <c r="F32" s="67"/>
      <c r="G32" s="66"/>
      <c r="H32" s="67"/>
    </row>
    <row r="33" spans="1:8" ht="15" thickBot="1">
      <c r="A33" s="76"/>
      <c r="B33" s="77"/>
      <c r="C33" s="81"/>
      <c r="D33" s="79"/>
      <c r="E33" s="79"/>
      <c r="F33" s="78"/>
      <c r="G33" s="129">
        <f>A33*MahlzeitErsatz</f>
        <v>0</v>
      </c>
      <c r="H33" s="130"/>
    </row>
    <row r="36" ht="14.25">
      <c r="A36" s="55" t="s">
        <v>79</v>
      </c>
    </row>
    <row r="37" ht="15" thickBot="1"/>
    <row r="38" spans="1:8" ht="14.25">
      <c r="A38" s="60" t="s">
        <v>80</v>
      </c>
      <c r="B38" s="61"/>
      <c r="C38" s="127"/>
      <c r="D38" s="131"/>
      <c r="E38" s="63"/>
      <c r="F38" s="62"/>
      <c r="G38" s="127" t="s">
        <v>10</v>
      </c>
      <c r="H38" s="128"/>
    </row>
    <row r="39" spans="1:8" ht="15" thickBot="1">
      <c r="A39" s="64"/>
      <c r="B39" s="65"/>
      <c r="C39" s="68"/>
      <c r="D39" s="66"/>
      <c r="E39" s="66"/>
      <c r="F39" s="67"/>
      <c r="G39" s="66"/>
      <c r="H39" s="67"/>
    </row>
    <row r="40" spans="1:8" ht="15" thickBot="1">
      <c r="A40" s="76"/>
      <c r="B40" s="77"/>
      <c r="C40" s="81"/>
      <c r="D40" s="79"/>
      <c r="E40" s="79"/>
      <c r="F40" s="78"/>
      <c r="G40" s="129">
        <f>A40*BasisDaten!F4</f>
        <v>0</v>
      </c>
      <c r="H40" s="130"/>
    </row>
    <row r="43" spans="1:8" ht="15">
      <c r="A43" s="80" t="s">
        <v>62</v>
      </c>
      <c r="B43" s="80"/>
      <c r="C43" s="80"/>
      <c r="D43" s="80"/>
      <c r="E43" s="80"/>
      <c r="F43" s="80"/>
      <c r="G43" s="136" t="e">
        <f>G22+G27+G33+G40</f>
        <v>#VALUE!</v>
      </c>
      <c r="H43" s="136"/>
    </row>
    <row r="46" spans="7:8" ht="14.25">
      <c r="G46" s="126" t="s">
        <v>64</v>
      </c>
      <c r="H46" s="126"/>
    </row>
    <row r="48" spans="1:5" ht="14.25">
      <c r="A48" s="137">
        <f>Abrechnung!$I$8</f>
        <v>0</v>
      </c>
      <c r="B48" s="137"/>
      <c r="C48" s="137"/>
      <c r="D48" s="137"/>
      <c r="E48" s="137"/>
    </row>
    <row r="50" ht="14.25">
      <c r="A50" s="69">
        <f>Abrechnung!$S$8</f>
        <v>0</v>
      </c>
    </row>
    <row r="51" spans="7:8" ht="14.25">
      <c r="G51" s="126" t="s">
        <v>65</v>
      </c>
      <c r="H51" s="126"/>
    </row>
  </sheetData>
  <sheetProtection password="DEA9" sheet="1" selectLockedCells="1"/>
  <mergeCells count="24">
    <mergeCell ref="A48:E48"/>
    <mergeCell ref="G51:H51"/>
    <mergeCell ref="G38:H38"/>
    <mergeCell ref="G40:H40"/>
    <mergeCell ref="G43:H43"/>
    <mergeCell ref="G46:H46"/>
    <mergeCell ref="C20:D20"/>
    <mergeCell ref="G20:H20"/>
    <mergeCell ref="C22:D22"/>
    <mergeCell ref="G22:H22"/>
    <mergeCell ref="C27:D27"/>
    <mergeCell ref="G27:H27"/>
    <mergeCell ref="C25:D25"/>
    <mergeCell ref="G25:H25"/>
    <mergeCell ref="C31:D31"/>
    <mergeCell ref="G31:H31"/>
    <mergeCell ref="G33:H33"/>
    <mergeCell ref="C38:D38"/>
    <mergeCell ref="A11:B11"/>
    <mergeCell ref="C11:F11"/>
    <mergeCell ref="A13:B13"/>
    <mergeCell ref="C13:E13"/>
    <mergeCell ref="A15:B15"/>
    <mergeCell ref="C15:F15"/>
  </mergeCells>
  <conditionalFormatting sqref="A48:E48 A50">
    <cfRule type="cellIs" priority="1" dxfId="84" operator="greaterThan" stopIfTrue="1">
      <formula>1</formula>
    </cfRule>
  </conditionalFormatting>
  <conditionalFormatting sqref="A33 A40 A22 A27">
    <cfRule type="expression" priority="2" dxfId="3" stopIfTrue="1">
      <formula>A22=""</formula>
    </cfRule>
  </conditionalFormatting>
  <conditionalFormatting sqref="C11:F11 C15:F15">
    <cfRule type="expression" priority="3" dxfId="85" stopIfTrue="1">
      <formula>C11=""</formula>
    </cfRule>
  </conditionalFormatting>
  <conditionalFormatting sqref="E22 E27">
    <cfRule type="cellIs" priority="5" dxfId="82" operator="equal" stopIfTrue="1">
      <formula>0</formula>
    </cfRule>
  </conditionalFormatting>
  <conditionalFormatting sqref="C22:D22 C27:D27">
    <cfRule type="expression" priority="10" dxfId="1" stopIfTrue="1">
      <formula>A22="p"</formula>
    </cfRule>
    <cfRule type="cellIs" priority="11" dxfId="0" operator="greaterThanOrEqual" stopIfTrue="1">
      <formula>1</formula>
    </cfRule>
  </conditionalFormatting>
  <printOptions/>
  <pageMargins left="0.7480314960629921" right="0.7480314960629921" top="0.7874015748031497" bottom="0.7874015748031497" header="0.5118110236220472" footer="0.5118110236220472"/>
  <pageSetup horizontalDpi="600" verticalDpi="6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dimension ref="B1:F21"/>
  <sheetViews>
    <sheetView zoomScalePageLayoutView="0" workbookViewId="0" topLeftCell="A1">
      <selection activeCell="G18" sqref="G18"/>
    </sheetView>
  </sheetViews>
  <sheetFormatPr defaultColWidth="11.421875" defaultRowHeight="15"/>
  <cols>
    <col min="1" max="1" width="2.421875" style="45" customWidth="1"/>
    <col min="2" max="2" width="2.7109375" style="45" customWidth="1"/>
    <col min="3" max="3" width="26.8515625" style="45" bestFit="1" customWidth="1"/>
    <col min="4" max="4" width="11.140625" style="45" customWidth="1"/>
    <col min="5" max="5" width="18.140625" style="45" bestFit="1" customWidth="1"/>
    <col min="6" max="16384" width="11.421875" style="45" customWidth="1"/>
  </cols>
  <sheetData>
    <row r="1" spans="2:6" ht="15.75" thickBot="1">
      <c r="B1" s="41"/>
      <c r="C1" s="42" t="s">
        <v>1</v>
      </c>
      <c r="D1" s="41"/>
      <c r="E1" s="43" t="s">
        <v>42</v>
      </c>
      <c r="F1" s="44"/>
    </row>
    <row r="2" spans="2:6" ht="15">
      <c r="B2" s="41"/>
      <c r="C2" s="47" t="s">
        <v>35</v>
      </c>
      <c r="D2" s="41"/>
      <c r="E2" s="48" t="s">
        <v>0</v>
      </c>
      <c r="F2" s="49">
        <v>0.5</v>
      </c>
    </row>
    <row r="3" spans="2:6" ht="15">
      <c r="B3" s="41"/>
      <c r="C3" s="47" t="s">
        <v>36</v>
      </c>
      <c r="D3" s="41"/>
      <c r="E3" s="48" t="s">
        <v>47</v>
      </c>
      <c r="F3" s="49">
        <v>25</v>
      </c>
    </row>
    <row r="4" spans="2:6" ht="15">
      <c r="B4" s="41"/>
      <c r="C4" s="47" t="s">
        <v>37</v>
      </c>
      <c r="D4" s="41"/>
      <c r="E4" s="48" t="s">
        <v>78</v>
      </c>
      <c r="F4" s="49">
        <v>25</v>
      </c>
    </row>
    <row r="5" spans="2:6" ht="15">
      <c r="B5" s="41"/>
      <c r="C5" s="47" t="s">
        <v>38</v>
      </c>
      <c r="D5" s="41"/>
      <c r="E5" s="48" t="s">
        <v>46</v>
      </c>
      <c r="F5" s="49">
        <v>100</v>
      </c>
    </row>
    <row r="6" spans="2:6" ht="15.75" thickBot="1">
      <c r="B6" s="41"/>
      <c r="C6" s="47" t="s">
        <v>39</v>
      </c>
      <c r="D6" s="41"/>
      <c r="E6" s="50" t="s">
        <v>44</v>
      </c>
      <c r="F6" s="51">
        <v>200</v>
      </c>
    </row>
    <row r="7" spans="2:6" ht="15">
      <c r="B7" s="41"/>
      <c r="C7" s="47" t="s">
        <v>40</v>
      </c>
      <c r="D7" s="41"/>
      <c r="E7" s="41"/>
      <c r="F7" s="41"/>
    </row>
    <row r="8" spans="2:6" ht="15">
      <c r="B8" s="41"/>
      <c r="C8" s="47" t="s">
        <v>49</v>
      </c>
      <c r="D8" s="41"/>
      <c r="E8" s="41"/>
      <c r="F8" s="41"/>
    </row>
    <row r="9" spans="2:6" ht="15">
      <c r="B9" s="41"/>
      <c r="C9" s="47" t="s">
        <v>41</v>
      </c>
      <c r="D9" s="41"/>
      <c r="F9" s="41"/>
    </row>
    <row r="10" spans="2:6" ht="15">
      <c r="B10" s="41"/>
      <c r="C10" s="47"/>
      <c r="D10" s="41"/>
      <c r="F10" s="41"/>
    </row>
    <row r="11" spans="2:6" ht="15">
      <c r="B11" s="41"/>
      <c r="C11" s="46"/>
      <c r="D11" s="41"/>
      <c r="F11" s="41"/>
    </row>
    <row r="12" spans="2:6" ht="15">
      <c r="B12" s="41"/>
      <c r="C12" s="46"/>
      <c r="D12" s="41"/>
      <c r="F12" s="41"/>
    </row>
    <row r="13" spans="2:6" ht="15">
      <c r="B13" s="41"/>
      <c r="C13" s="46"/>
      <c r="D13" s="41"/>
      <c r="F13" s="41"/>
    </row>
    <row r="14" spans="2:6" ht="15">
      <c r="B14" s="41"/>
      <c r="C14" s="46"/>
      <c r="D14" s="41"/>
      <c r="F14" s="41"/>
    </row>
    <row r="15" spans="2:6" ht="15">
      <c r="B15" s="41"/>
      <c r="C15" s="46"/>
      <c r="D15" s="41"/>
      <c r="F15" s="41"/>
    </row>
    <row r="16" spans="2:6" ht="15">
      <c r="B16" s="41"/>
      <c r="C16" s="46"/>
      <c r="D16" s="41"/>
      <c r="F16" s="41"/>
    </row>
    <row r="17" spans="2:6" ht="15">
      <c r="B17" s="41"/>
      <c r="C17" s="46"/>
      <c r="D17" s="41"/>
      <c r="F17" s="41"/>
    </row>
    <row r="18" spans="2:6" ht="15">
      <c r="B18" s="41"/>
      <c r="C18" s="46"/>
      <c r="D18" s="41"/>
      <c r="F18" s="41"/>
    </row>
    <row r="19" spans="2:6" ht="15">
      <c r="B19" s="41"/>
      <c r="C19" s="46"/>
      <c r="D19" s="41"/>
      <c r="E19" s="41"/>
      <c r="F19" s="41"/>
    </row>
    <row r="20" spans="2:6" ht="15.75" thickBot="1">
      <c r="B20" s="41"/>
      <c r="C20" s="52"/>
      <c r="D20" s="41"/>
      <c r="E20" s="41"/>
      <c r="F20" s="41"/>
    </row>
    <row r="21" spans="5:6" ht="15">
      <c r="E21" s="41"/>
      <c r="F21" s="41"/>
    </row>
  </sheetData>
  <sheetProtection password="DEA9" sheet="1"/>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5:H51"/>
  <sheetViews>
    <sheetView showGridLines="0" zoomScalePageLayoutView="0" workbookViewId="0" topLeftCell="A6">
      <selection activeCell="C11" sqref="C11:F11"/>
    </sheetView>
  </sheetViews>
  <sheetFormatPr defaultColWidth="9.140625" defaultRowHeight="15"/>
  <cols>
    <col min="1" max="1" width="11.28125" style="55" bestFit="1" customWidth="1"/>
    <col min="2" max="16384" width="9.140625" style="55" customWidth="1"/>
  </cols>
  <sheetData>
    <row r="1" ht="14.25"/>
    <row r="2" ht="14.25"/>
    <row r="3" ht="14.25"/>
    <row r="4" ht="14.25"/>
    <row r="5" spans="1:7" ht="14.25">
      <c r="A5" s="57"/>
      <c r="B5" s="57"/>
      <c r="C5" s="57"/>
      <c r="D5" s="57"/>
      <c r="E5" s="56"/>
      <c r="F5" s="56"/>
      <c r="G5" s="56"/>
    </row>
    <row r="6" ht="14.25"/>
    <row r="7" spans="1:4" ht="20.25">
      <c r="A7" s="58" t="s">
        <v>50</v>
      </c>
      <c r="B7" s="58"/>
      <c r="C7" s="58"/>
      <c r="D7" s="59"/>
    </row>
    <row r="8" spans="1:3" ht="20.25">
      <c r="A8" s="58"/>
      <c r="B8" s="58"/>
      <c r="C8" s="58"/>
    </row>
    <row r="9" ht="14.25"/>
    <row r="10" ht="14.25"/>
    <row r="11" spans="1:7" ht="14.25">
      <c r="A11" s="135" t="s">
        <v>53</v>
      </c>
      <c r="B11" s="135"/>
      <c r="C11" s="134"/>
      <c r="D11" s="134"/>
      <c r="E11" s="134"/>
      <c r="F11" s="134"/>
      <c r="G11" s="56"/>
    </row>
    <row r="12" spans="1:2" ht="14.25">
      <c r="A12" s="56"/>
      <c r="B12" s="56"/>
    </row>
    <row r="13" spans="1:5" ht="14.25">
      <c r="A13" s="135" t="s">
        <v>52</v>
      </c>
      <c r="B13" s="135"/>
      <c r="C13" s="126" t="str">
        <f>Abrechnung!$A$13</f>
        <v>1. Jurymitglied:</v>
      </c>
      <c r="D13" s="126"/>
      <c r="E13" s="126"/>
    </row>
    <row r="14" spans="1:2" ht="14.25">
      <c r="A14" s="56"/>
      <c r="B14" s="56"/>
    </row>
    <row r="15" spans="1:6" ht="14.25">
      <c r="A15" s="135" t="s">
        <v>54</v>
      </c>
      <c r="B15" s="135"/>
      <c r="C15" s="134"/>
      <c r="D15" s="134"/>
      <c r="E15" s="134"/>
      <c r="F15" s="134"/>
    </row>
    <row r="16" ht="14.25"/>
    <row r="17" ht="14.25"/>
    <row r="18" ht="14.25">
      <c r="A18" s="55" t="s">
        <v>59</v>
      </c>
    </row>
    <row r="19" ht="15" thickBot="1"/>
    <row r="20" spans="1:8" ht="15" customHeight="1">
      <c r="A20" s="60" t="s">
        <v>55</v>
      </c>
      <c r="B20" s="61"/>
      <c r="C20" s="127" t="s">
        <v>57</v>
      </c>
      <c r="D20" s="128"/>
      <c r="E20" s="63" t="s">
        <v>58</v>
      </c>
      <c r="F20" s="62"/>
      <c r="G20" s="127" t="s">
        <v>10</v>
      </c>
      <c r="H20" s="128"/>
    </row>
    <row r="21" spans="1:8" ht="15" thickBot="1">
      <c r="A21" s="64" t="s">
        <v>56</v>
      </c>
      <c r="B21" s="65"/>
      <c r="C21" s="66"/>
      <c r="D21" s="67"/>
      <c r="E21" s="66"/>
      <c r="F21" s="67"/>
      <c r="G21" s="66"/>
      <c r="H21" s="67"/>
    </row>
    <row r="22" spans="1:8" ht="15" customHeight="1" thickBot="1">
      <c r="A22" s="76"/>
      <c r="B22" s="77"/>
      <c r="C22" s="132"/>
      <c r="D22" s="133"/>
      <c r="E22" s="79">
        <f>IF(A22="p","",(A22*C22))</f>
        <v>0</v>
      </c>
      <c r="F22" s="78"/>
      <c r="G22" s="129" t="str">
        <f>IF(A22="p",Auslandpauschale,IF(E22&gt;0,kmErsatz*E22,"0.00"))</f>
        <v>0.00</v>
      </c>
      <c r="H22" s="130">
        <f>IF(F22="p",Auslandpauschale,IF(F22&gt;0,kmErsatz*F22,""))</f>
      </c>
    </row>
    <row r="23" ht="14.25">
      <c r="A23" s="29" t="s">
        <v>87</v>
      </c>
    </row>
    <row r="24" ht="15" thickBot="1">
      <c r="A24" s="29"/>
    </row>
    <row r="25" spans="1:8" ht="15" customHeight="1">
      <c r="A25" s="60" t="s">
        <v>91</v>
      </c>
      <c r="B25" s="61"/>
      <c r="C25" s="127" t="s">
        <v>92</v>
      </c>
      <c r="D25" s="128"/>
      <c r="E25" s="63"/>
      <c r="F25" s="62"/>
      <c r="G25" s="127" t="s">
        <v>10</v>
      </c>
      <c r="H25" s="128"/>
    </row>
    <row r="26" spans="1:8" ht="15" thickBot="1">
      <c r="A26" s="64" t="s">
        <v>93</v>
      </c>
      <c r="B26" s="65"/>
      <c r="C26" s="66"/>
      <c r="D26" s="67"/>
      <c r="E26" s="66"/>
      <c r="F26" s="67"/>
      <c r="G26" s="66"/>
      <c r="H26" s="67"/>
    </row>
    <row r="27" spans="1:8" ht="15" customHeight="1" thickBot="1">
      <c r="A27" s="113"/>
      <c r="B27" s="77"/>
      <c r="C27" s="132"/>
      <c r="D27" s="133"/>
      <c r="E27" s="79"/>
      <c r="F27" s="78"/>
      <c r="G27" s="129">
        <f>A27*C27</f>
        <v>0</v>
      </c>
      <c r="H27" s="130"/>
    </row>
    <row r="28" spans="1:8" ht="15" customHeight="1">
      <c r="A28" s="112"/>
      <c r="B28" s="112"/>
      <c r="C28" s="112"/>
      <c r="D28" s="112"/>
      <c r="E28" s="112"/>
      <c r="F28" s="112"/>
      <c r="G28" s="112"/>
      <c r="H28" s="112"/>
    </row>
    <row r="29" ht="14.25">
      <c r="A29" s="55" t="s">
        <v>60</v>
      </c>
    </row>
    <row r="30" ht="15" thickBot="1"/>
    <row r="31" spans="1:8" ht="14.25">
      <c r="A31" s="60" t="s">
        <v>61</v>
      </c>
      <c r="B31" s="61"/>
      <c r="C31" s="127"/>
      <c r="D31" s="131"/>
      <c r="E31" s="63"/>
      <c r="F31" s="62"/>
      <c r="G31" s="127" t="s">
        <v>10</v>
      </c>
      <c r="H31" s="128"/>
    </row>
    <row r="32" spans="1:8" ht="15" thickBot="1">
      <c r="A32" s="64"/>
      <c r="B32" s="65"/>
      <c r="C32" s="68"/>
      <c r="D32" s="66"/>
      <c r="E32" s="66"/>
      <c r="F32" s="67"/>
      <c r="G32" s="66"/>
      <c r="H32" s="67"/>
    </row>
    <row r="33" spans="1:8" ht="15" thickBot="1">
      <c r="A33" s="76"/>
      <c r="B33" s="77"/>
      <c r="C33" s="81"/>
      <c r="D33" s="79"/>
      <c r="E33" s="79"/>
      <c r="F33" s="78"/>
      <c r="G33" s="129">
        <f>A33*MahlzeitErsatz</f>
        <v>0</v>
      </c>
      <c r="H33" s="130"/>
    </row>
    <row r="36" ht="14.25">
      <c r="A36" s="55" t="s">
        <v>79</v>
      </c>
    </row>
    <row r="37" ht="15" thickBot="1"/>
    <row r="38" spans="1:8" ht="14.25">
      <c r="A38" s="60" t="s">
        <v>80</v>
      </c>
      <c r="B38" s="61"/>
      <c r="C38" s="127"/>
      <c r="D38" s="131"/>
      <c r="E38" s="63"/>
      <c r="F38" s="62"/>
      <c r="G38" s="127" t="s">
        <v>10</v>
      </c>
      <c r="H38" s="128"/>
    </row>
    <row r="39" spans="1:8" ht="15" thickBot="1">
      <c r="A39" s="64"/>
      <c r="B39" s="65"/>
      <c r="C39" s="68"/>
      <c r="D39" s="66"/>
      <c r="E39" s="66"/>
      <c r="F39" s="67"/>
      <c r="G39" s="66"/>
      <c r="H39" s="67"/>
    </row>
    <row r="40" spans="1:8" ht="15" thickBot="1">
      <c r="A40" s="76"/>
      <c r="B40" s="77"/>
      <c r="C40" s="81"/>
      <c r="D40" s="79"/>
      <c r="E40" s="79"/>
      <c r="F40" s="78"/>
      <c r="G40" s="129">
        <f>A40*BasisDaten!F4</f>
        <v>0</v>
      </c>
      <c r="H40" s="130"/>
    </row>
    <row r="43" spans="1:8" ht="15">
      <c r="A43" s="80" t="s">
        <v>62</v>
      </c>
      <c r="B43" s="80"/>
      <c r="C43" s="80"/>
      <c r="D43" s="80"/>
      <c r="E43" s="80"/>
      <c r="F43" s="80"/>
      <c r="G43" s="136" t="e">
        <f>G22+G27+G33+G40</f>
        <v>#VALUE!</v>
      </c>
      <c r="H43" s="136"/>
    </row>
    <row r="46" spans="7:8" ht="14.25">
      <c r="G46" s="126" t="s">
        <v>64</v>
      </c>
      <c r="H46" s="126"/>
    </row>
    <row r="48" spans="1:5" ht="14.25">
      <c r="A48" s="137">
        <f>Abrechnung!$I$8</f>
        <v>0</v>
      </c>
      <c r="B48" s="137"/>
      <c r="C48" s="137"/>
      <c r="D48" s="137"/>
      <c r="E48" s="137"/>
    </row>
    <row r="50" ht="14.25">
      <c r="A50" s="69">
        <f>Abrechnung!$S$8</f>
        <v>0</v>
      </c>
    </row>
    <row r="51" spans="7:8" ht="14.25">
      <c r="G51" s="126" t="s">
        <v>65</v>
      </c>
      <c r="H51" s="126"/>
    </row>
  </sheetData>
  <sheetProtection password="DEA9" sheet="1" objects="1" scenarios="1" selectLockedCells="1"/>
  <mergeCells count="24">
    <mergeCell ref="G51:H51"/>
    <mergeCell ref="C22:D22"/>
    <mergeCell ref="C38:D38"/>
    <mergeCell ref="G38:H38"/>
    <mergeCell ref="G40:H40"/>
    <mergeCell ref="G43:H43"/>
    <mergeCell ref="C25:D25"/>
    <mergeCell ref="G25:H25"/>
    <mergeCell ref="G33:H33"/>
    <mergeCell ref="A48:E48"/>
    <mergeCell ref="C15:F15"/>
    <mergeCell ref="A11:B11"/>
    <mergeCell ref="C11:F11"/>
    <mergeCell ref="C13:E13"/>
    <mergeCell ref="A13:B13"/>
    <mergeCell ref="A15:B15"/>
    <mergeCell ref="G46:H46"/>
    <mergeCell ref="G20:H20"/>
    <mergeCell ref="G22:H22"/>
    <mergeCell ref="C31:D31"/>
    <mergeCell ref="G31:H31"/>
    <mergeCell ref="C20:D20"/>
    <mergeCell ref="C27:D27"/>
    <mergeCell ref="G27:H27"/>
  </mergeCells>
  <conditionalFormatting sqref="A48:E48 A50">
    <cfRule type="cellIs" priority="1" dxfId="84" operator="greaterThan" stopIfTrue="1">
      <formula>1</formula>
    </cfRule>
  </conditionalFormatting>
  <conditionalFormatting sqref="A33 A40 A22 A27">
    <cfRule type="expression" priority="2" dxfId="3" stopIfTrue="1">
      <formula>A22=""</formula>
    </cfRule>
  </conditionalFormatting>
  <conditionalFormatting sqref="C11:F11 C15:F15">
    <cfRule type="expression" priority="3" dxfId="85" stopIfTrue="1">
      <formula>C11=""</formula>
    </cfRule>
  </conditionalFormatting>
  <conditionalFormatting sqref="E22 E27">
    <cfRule type="cellIs" priority="5" dxfId="82" operator="equal" stopIfTrue="1">
      <formula>0</formula>
    </cfRule>
  </conditionalFormatting>
  <conditionalFormatting sqref="C22:D22 C27:D27">
    <cfRule type="expression" priority="6" dxfId="1" stopIfTrue="1">
      <formula>A22="p"</formula>
    </cfRule>
    <cfRule type="cellIs" priority="7" dxfId="0" operator="greaterThanOrEqual" stopIfTrue="1">
      <formula>1</formula>
    </cfRule>
  </conditionalFormatting>
  <printOptions/>
  <pageMargins left="0.7480314960629921" right="0.7480314960629921" top="0.7874015748031497" bottom="0.7874015748031497" header="0.5118110236220472" footer="0.5118110236220472"/>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5:H51"/>
  <sheetViews>
    <sheetView showGridLines="0" zoomScalePageLayoutView="0" workbookViewId="0" topLeftCell="A1">
      <selection activeCell="C15" sqref="C15:F15"/>
    </sheetView>
  </sheetViews>
  <sheetFormatPr defaultColWidth="9.140625" defaultRowHeight="15"/>
  <cols>
    <col min="1" max="1" width="11.28125" style="55" bestFit="1" customWidth="1"/>
    <col min="2" max="16384" width="9.140625" style="55" customWidth="1"/>
  </cols>
  <sheetData>
    <row r="1" ht="14.25"/>
    <row r="2" ht="14.25"/>
    <row r="3" ht="14.25"/>
    <row r="4" ht="14.25"/>
    <row r="5" spans="1:7" ht="14.25">
      <c r="A5" s="57"/>
      <c r="B5" s="57"/>
      <c r="C5" s="57"/>
      <c r="D5" s="57"/>
      <c r="E5" s="56"/>
      <c r="F5" s="56"/>
      <c r="G5" s="56"/>
    </row>
    <row r="6" ht="14.25"/>
    <row r="7" spans="1:4" ht="20.25">
      <c r="A7" s="58" t="s">
        <v>50</v>
      </c>
      <c r="B7" s="58"/>
      <c r="C7" s="58"/>
      <c r="D7" s="59"/>
    </row>
    <row r="8" spans="1:3" ht="20.25">
      <c r="A8" s="58"/>
      <c r="B8" s="58"/>
      <c r="C8" s="58"/>
    </row>
    <row r="9" ht="14.25"/>
    <row r="10" ht="14.25"/>
    <row r="11" spans="1:7" ht="14.25">
      <c r="A11" s="135" t="s">
        <v>53</v>
      </c>
      <c r="B11" s="135"/>
      <c r="C11" s="134"/>
      <c r="D11" s="134"/>
      <c r="E11" s="134"/>
      <c r="F11" s="134"/>
      <c r="G11" s="56"/>
    </row>
    <row r="12" spans="1:2" ht="14.25">
      <c r="A12" s="56"/>
      <c r="B12" s="56"/>
    </row>
    <row r="13" spans="1:5" ht="14.25">
      <c r="A13" s="135" t="s">
        <v>52</v>
      </c>
      <c r="B13" s="135"/>
      <c r="C13" s="126" t="str">
        <f>Abrechnung!$A$15</f>
        <v>2. Jurymitglied:</v>
      </c>
      <c r="D13" s="126"/>
      <c r="E13" s="126"/>
    </row>
    <row r="14" spans="1:2" ht="14.25">
      <c r="A14" s="56"/>
      <c r="B14" s="56"/>
    </row>
    <row r="15" spans="1:6" ht="14.25">
      <c r="A15" s="135" t="s">
        <v>54</v>
      </c>
      <c r="B15" s="135"/>
      <c r="C15" s="134"/>
      <c r="D15" s="134"/>
      <c r="E15" s="134"/>
      <c r="F15" s="134"/>
    </row>
    <row r="16" ht="14.25"/>
    <row r="17" ht="14.25"/>
    <row r="18" ht="14.25">
      <c r="A18" s="55" t="s">
        <v>59</v>
      </c>
    </row>
    <row r="19" ht="15" thickBot="1"/>
    <row r="20" spans="1:8" ht="15" customHeight="1">
      <c r="A20" s="60" t="s">
        <v>55</v>
      </c>
      <c r="B20" s="61"/>
      <c r="C20" s="127" t="s">
        <v>57</v>
      </c>
      <c r="D20" s="128"/>
      <c r="E20" s="63" t="s">
        <v>58</v>
      </c>
      <c r="F20" s="62"/>
      <c r="G20" s="127" t="s">
        <v>10</v>
      </c>
      <c r="H20" s="128"/>
    </row>
    <row r="21" spans="1:8" ht="15" thickBot="1">
      <c r="A21" s="64" t="s">
        <v>56</v>
      </c>
      <c r="B21" s="65"/>
      <c r="C21" s="66"/>
      <c r="D21" s="67"/>
      <c r="E21" s="66"/>
      <c r="F21" s="67"/>
      <c r="G21" s="66"/>
      <c r="H21" s="67"/>
    </row>
    <row r="22" spans="1:8" ht="15" customHeight="1" thickBot="1">
      <c r="A22" s="76"/>
      <c r="B22" s="77"/>
      <c r="C22" s="132"/>
      <c r="D22" s="133"/>
      <c r="E22" s="79">
        <f>IF(A22="p","",(A22*C22))</f>
        <v>0</v>
      </c>
      <c r="F22" s="78"/>
      <c r="G22" s="129" t="str">
        <f>IF(A22="p",Auslandpauschale,IF(E22&gt;0,kmErsatz*E22,"0.00"))</f>
        <v>0.00</v>
      </c>
      <c r="H22" s="130">
        <f>IF(F22="p",Auslandpauschale,IF(F22&gt;0,kmErsatz*F22,""))</f>
      </c>
    </row>
    <row r="23" ht="14.25">
      <c r="A23" s="29" t="s">
        <v>87</v>
      </c>
    </row>
    <row r="24" ht="15" thickBot="1">
      <c r="A24" s="29"/>
    </row>
    <row r="25" spans="1:8" ht="15" customHeight="1">
      <c r="A25" s="60" t="s">
        <v>91</v>
      </c>
      <c r="B25" s="61"/>
      <c r="C25" s="127" t="s">
        <v>92</v>
      </c>
      <c r="D25" s="128"/>
      <c r="E25" s="63"/>
      <c r="F25" s="62"/>
      <c r="G25" s="127" t="s">
        <v>10</v>
      </c>
      <c r="H25" s="128"/>
    </row>
    <row r="26" spans="1:8" ht="15" thickBot="1">
      <c r="A26" s="64" t="s">
        <v>93</v>
      </c>
      <c r="B26" s="65"/>
      <c r="C26" s="66"/>
      <c r="D26" s="67"/>
      <c r="E26" s="66"/>
      <c r="F26" s="67"/>
      <c r="G26" s="66"/>
      <c r="H26" s="67"/>
    </row>
    <row r="27" spans="1:8" ht="15" customHeight="1" thickBot="1">
      <c r="A27" s="113"/>
      <c r="B27" s="77"/>
      <c r="C27" s="132"/>
      <c r="D27" s="133"/>
      <c r="E27" s="79"/>
      <c r="F27" s="78"/>
      <c r="G27" s="129">
        <f>A27*C27</f>
        <v>0</v>
      </c>
      <c r="H27" s="130"/>
    </row>
    <row r="28" spans="1:8" ht="15" customHeight="1">
      <c r="A28" s="112"/>
      <c r="B28" s="112"/>
      <c r="C28" s="112"/>
      <c r="D28" s="112"/>
      <c r="E28" s="112"/>
      <c r="F28" s="112"/>
      <c r="G28" s="112"/>
      <c r="H28" s="112"/>
    </row>
    <row r="29" ht="14.25">
      <c r="A29" s="55" t="s">
        <v>60</v>
      </c>
    </row>
    <row r="30" ht="15" thickBot="1"/>
    <row r="31" spans="1:8" ht="14.25">
      <c r="A31" s="60" t="s">
        <v>61</v>
      </c>
      <c r="B31" s="61"/>
      <c r="C31" s="127"/>
      <c r="D31" s="131"/>
      <c r="E31" s="63"/>
      <c r="F31" s="62"/>
      <c r="G31" s="127" t="s">
        <v>10</v>
      </c>
      <c r="H31" s="128"/>
    </row>
    <row r="32" spans="1:8" ht="15" thickBot="1">
      <c r="A32" s="64"/>
      <c r="B32" s="65"/>
      <c r="C32" s="68"/>
      <c r="D32" s="66"/>
      <c r="E32" s="66"/>
      <c r="F32" s="67"/>
      <c r="G32" s="66"/>
      <c r="H32" s="67"/>
    </row>
    <row r="33" spans="1:8" ht="15" thickBot="1">
      <c r="A33" s="76"/>
      <c r="B33" s="77"/>
      <c r="C33" s="81"/>
      <c r="D33" s="79"/>
      <c r="E33" s="79"/>
      <c r="F33" s="78"/>
      <c r="G33" s="129">
        <f>A33*MahlzeitErsatz</f>
        <v>0</v>
      </c>
      <c r="H33" s="130"/>
    </row>
    <row r="36" ht="14.25">
      <c r="A36" s="55" t="s">
        <v>79</v>
      </c>
    </row>
    <row r="37" ht="15" thickBot="1"/>
    <row r="38" spans="1:8" ht="14.25">
      <c r="A38" s="60" t="s">
        <v>80</v>
      </c>
      <c r="B38" s="61"/>
      <c r="C38" s="127"/>
      <c r="D38" s="131"/>
      <c r="E38" s="63"/>
      <c r="F38" s="62"/>
      <c r="G38" s="127" t="s">
        <v>10</v>
      </c>
      <c r="H38" s="128"/>
    </row>
    <row r="39" spans="1:8" ht="15" thickBot="1">
      <c r="A39" s="64"/>
      <c r="B39" s="65"/>
      <c r="C39" s="68"/>
      <c r="D39" s="66"/>
      <c r="E39" s="66"/>
      <c r="F39" s="67"/>
      <c r="G39" s="66"/>
      <c r="H39" s="67"/>
    </row>
    <row r="40" spans="1:8" ht="15" thickBot="1">
      <c r="A40" s="76"/>
      <c r="B40" s="77"/>
      <c r="C40" s="81"/>
      <c r="D40" s="79"/>
      <c r="E40" s="79"/>
      <c r="F40" s="78"/>
      <c r="G40" s="129">
        <f>A40*BasisDaten!F4</f>
        <v>0</v>
      </c>
      <c r="H40" s="130"/>
    </row>
    <row r="43" spans="1:8" ht="15">
      <c r="A43" s="80" t="s">
        <v>62</v>
      </c>
      <c r="B43" s="80"/>
      <c r="C43" s="80"/>
      <c r="D43" s="80"/>
      <c r="E43" s="80"/>
      <c r="F43" s="80"/>
      <c r="G43" s="136" t="e">
        <f>G22+G27+G33+G40</f>
        <v>#VALUE!</v>
      </c>
      <c r="H43" s="136"/>
    </row>
    <row r="46" spans="7:8" ht="14.25">
      <c r="G46" s="126" t="s">
        <v>64</v>
      </c>
      <c r="H46" s="126"/>
    </row>
    <row r="48" spans="1:5" ht="14.25">
      <c r="A48" s="137">
        <f>Abrechnung!$I$8</f>
        <v>0</v>
      </c>
      <c r="B48" s="137"/>
      <c r="C48" s="137"/>
      <c r="D48" s="137"/>
      <c r="E48" s="137"/>
    </row>
    <row r="50" ht="14.25">
      <c r="A50" s="69">
        <f>Abrechnung!$S$8</f>
        <v>0</v>
      </c>
    </row>
    <row r="51" spans="7:8" ht="14.25">
      <c r="G51" s="126" t="s">
        <v>65</v>
      </c>
      <c r="H51" s="126"/>
    </row>
  </sheetData>
  <sheetProtection password="DEA9" sheet="1" objects="1" scenarios="1" selectLockedCells="1"/>
  <mergeCells count="24">
    <mergeCell ref="A48:E48"/>
    <mergeCell ref="G51:H51"/>
    <mergeCell ref="G38:H38"/>
    <mergeCell ref="G40:H40"/>
    <mergeCell ref="G43:H43"/>
    <mergeCell ref="G46:H46"/>
    <mergeCell ref="C20:D20"/>
    <mergeCell ref="G20:H20"/>
    <mergeCell ref="C22:D22"/>
    <mergeCell ref="G22:H22"/>
    <mergeCell ref="C27:D27"/>
    <mergeCell ref="G27:H27"/>
    <mergeCell ref="C25:D25"/>
    <mergeCell ref="G25:H25"/>
    <mergeCell ref="C31:D31"/>
    <mergeCell ref="G31:H31"/>
    <mergeCell ref="G33:H33"/>
    <mergeCell ref="C38:D38"/>
    <mergeCell ref="A11:B11"/>
    <mergeCell ref="C11:F11"/>
    <mergeCell ref="A13:B13"/>
    <mergeCell ref="C13:E13"/>
    <mergeCell ref="A15:B15"/>
    <mergeCell ref="C15:F15"/>
  </mergeCells>
  <conditionalFormatting sqref="A48:E48 A50">
    <cfRule type="cellIs" priority="1" dxfId="84" operator="greaterThan" stopIfTrue="1">
      <formula>1</formula>
    </cfRule>
  </conditionalFormatting>
  <conditionalFormatting sqref="A33 A40 A22 A27">
    <cfRule type="expression" priority="2" dxfId="3" stopIfTrue="1">
      <formula>A22=""</formula>
    </cfRule>
  </conditionalFormatting>
  <conditionalFormatting sqref="C11:F11 C15:F15">
    <cfRule type="expression" priority="3" dxfId="85" stopIfTrue="1">
      <formula>C11=""</formula>
    </cfRule>
  </conditionalFormatting>
  <conditionalFormatting sqref="E22 E27">
    <cfRule type="cellIs" priority="5" dxfId="82" operator="equal" stopIfTrue="1">
      <formula>0</formula>
    </cfRule>
  </conditionalFormatting>
  <conditionalFormatting sqref="C22:D22 C27:D27">
    <cfRule type="expression" priority="10" dxfId="1" stopIfTrue="1">
      <formula>A22="p"</formula>
    </cfRule>
    <cfRule type="cellIs" priority="11" dxfId="0" operator="greaterThanOrEqual" stopIfTrue="1">
      <formula>1</formula>
    </cfRule>
  </conditionalFormatting>
  <printOptions/>
  <pageMargins left="0.7480314960629921" right="0.7480314960629921" top="0.7874015748031497" bottom="0.7874015748031497" header="0.5118110236220472" footer="0.511811023622047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5:H51"/>
  <sheetViews>
    <sheetView showGridLines="0" zoomScalePageLayoutView="0" workbookViewId="0" topLeftCell="A9">
      <selection activeCell="A40" sqref="A40"/>
    </sheetView>
  </sheetViews>
  <sheetFormatPr defaultColWidth="9.140625" defaultRowHeight="15"/>
  <cols>
    <col min="1" max="1" width="11.28125" style="55" bestFit="1" customWidth="1"/>
    <col min="2" max="16384" width="9.140625" style="55" customWidth="1"/>
  </cols>
  <sheetData>
    <row r="1" ht="14.25"/>
    <row r="2" ht="14.25"/>
    <row r="3" ht="14.25"/>
    <row r="4" ht="14.25"/>
    <row r="5" spans="1:7" ht="14.25">
      <c r="A5" s="57"/>
      <c r="B5" s="57"/>
      <c r="C5" s="57"/>
      <c r="D5" s="57"/>
      <c r="E5" s="56"/>
      <c r="F5" s="56"/>
      <c r="G5" s="56"/>
    </row>
    <row r="6" ht="14.25"/>
    <row r="7" spans="1:4" ht="20.25">
      <c r="A7" s="58" t="s">
        <v>50</v>
      </c>
      <c r="B7" s="58"/>
      <c r="C7" s="58"/>
      <c r="D7" s="59"/>
    </row>
    <row r="8" spans="1:3" ht="20.25">
      <c r="A8" s="58"/>
      <c r="B8" s="58"/>
      <c r="C8" s="58"/>
    </row>
    <row r="9" ht="14.25"/>
    <row r="10" ht="14.25"/>
    <row r="11" spans="1:7" ht="14.25">
      <c r="A11" s="135" t="s">
        <v>53</v>
      </c>
      <c r="B11" s="135"/>
      <c r="C11" s="134"/>
      <c r="D11" s="134"/>
      <c r="E11" s="134"/>
      <c r="F11" s="134"/>
      <c r="G11" s="56"/>
    </row>
    <row r="12" spans="1:2" ht="14.25">
      <c r="A12" s="56"/>
      <c r="B12" s="56"/>
    </row>
    <row r="13" spans="1:5" ht="14.25">
      <c r="A13" s="135" t="s">
        <v>52</v>
      </c>
      <c r="B13" s="135"/>
      <c r="C13" s="126" t="str">
        <f>Abrechnung!$A$17</f>
        <v>3. Jurymitglied:</v>
      </c>
      <c r="D13" s="126"/>
      <c r="E13" s="126"/>
    </row>
    <row r="14" spans="1:2" ht="14.25">
      <c r="A14" s="56"/>
      <c r="B14" s="56"/>
    </row>
    <row r="15" spans="1:6" ht="14.25">
      <c r="A15" s="135" t="s">
        <v>54</v>
      </c>
      <c r="B15" s="135"/>
      <c r="C15" s="134"/>
      <c r="D15" s="134"/>
      <c r="E15" s="134"/>
      <c r="F15" s="134"/>
    </row>
    <row r="16" ht="14.25"/>
    <row r="17" ht="14.25"/>
    <row r="18" ht="14.25">
      <c r="A18" s="55" t="s">
        <v>59</v>
      </c>
    </row>
    <row r="19" ht="15" thickBot="1"/>
    <row r="20" spans="1:8" ht="15" customHeight="1">
      <c r="A20" s="60" t="s">
        <v>55</v>
      </c>
      <c r="B20" s="61"/>
      <c r="C20" s="127" t="s">
        <v>57</v>
      </c>
      <c r="D20" s="128"/>
      <c r="E20" s="63" t="s">
        <v>58</v>
      </c>
      <c r="F20" s="62"/>
      <c r="G20" s="127" t="s">
        <v>10</v>
      </c>
      <c r="H20" s="128"/>
    </row>
    <row r="21" spans="1:8" ht="15" thickBot="1">
      <c r="A21" s="64" t="s">
        <v>56</v>
      </c>
      <c r="B21" s="65"/>
      <c r="C21" s="66"/>
      <c r="D21" s="67"/>
      <c r="E21" s="66"/>
      <c r="F21" s="67"/>
      <c r="G21" s="66"/>
      <c r="H21" s="67"/>
    </row>
    <row r="22" spans="1:8" ht="15" customHeight="1" thickBot="1">
      <c r="A22" s="76"/>
      <c r="B22" s="77"/>
      <c r="C22" s="132"/>
      <c r="D22" s="133"/>
      <c r="E22" s="79">
        <f>IF(A22="p","",(A22*C22))</f>
        <v>0</v>
      </c>
      <c r="F22" s="78"/>
      <c r="G22" s="129" t="str">
        <f>IF(A22="p",Auslandpauschale,IF(E22&gt;0,kmErsatz*E22,"0.00"))</f>
        <v>0.00</v>
      </c>
      <c r="H22" s="130">
        <f>IF(F22="p",Auslandpauschale,IF(F22&gt;0,kmErsatz*F22,""))</f>
      </c>
    </row>
    <row r="23" ht="14.25">
      <c r="A23" s="29" t="s">
        <v>87</v>
      </c>
    </row>
    <row r="24" ht="15" thickBot="1">
      <c r="A24" s="29"/>
    </row>
    <row r="25" spans="1:8" ht="15" customHeight="1">
      <c r="A25" s="60" t="s">
        <v>91</v>
      </c>
      <c r="B25" s="61"/>
      <c r="C25" s="127" t="s">
        <v>92</v>
      </c>
      <c r="D25" s="128"/>
      <c r="E25" s="63"/>
      <c r="F25" s="62"/>
      <c r="G25" s="127" t="s">
        <v>10</v>
      </c>
      <c r="H25" s="128"/>
    </row>
    <row r="26" spans="1:8" ht="15" thickBot="1">
      <c r="A26" s="64" t="s">
        <v>93</v>
      </c>
      <c r="B26" s="65"/>
      <c r="C26" s="66"/>
      <c r="D26" s="67"/>
      <c r="E26" s="66"/>
      <c r="F26" s="67"/>
      <c r="G26" s="66"/>
      <c r="H26" s="67"/>
    </row>
    <row r="27" spans="1:8" ht="15" customHeight="1" thickBot="1">
      <c r="A27" s="113"/>
      <c r="B27" s="77"/>
      <c r="C27" s="132"/>
      <c r="D27" s="133"/>
      <c r="E27" s="79"/>
      <c r="F27" s="78"/>
      <c r="G27" s="129">
        <f>A27*C27</f>
        <v>0</v>
      </c>
      <c r="H27" s="130"/>
    </row>
    <row r="28" spans="1:8" ht="15" customHeight="1">
      <c r="A28" s="112"/>
      <c r="B28" s="112"/>
      <c r="C28" s="112"/>
      <c r="D28" s="112"/>
      <c r="E28" s="112"/>
      <c r="F28" s="112"/>
      <c r="G28" s="112"/>
      <c r="H28" s="112"/>
    </row>
    <row r="29" ht="14.25">
      <c r="A29" s="55" t="s">
        <v>60</v>
      </c>
    </row>
    <row r="30" ht="15" thickBot="1"/>
    <row r="31" spans="1:8" ht="14.25">
      <c r="A31" s="60" t="s">
        <v>61</v>
      </c>
      <c r="B31" s="61"/>
      <c r="C31" s="127"/>
      <c r="D31" s="131"/>
      <c r="E31" s="63"/>
      <c r="F31" s="62"/>
      <c r="G31" s="127" t="s">
        <v>10</v>
      </c>
      <c r="H31" s="128"/>
    </row>
    <row r="32" spans="1:8" ht="15" thickBot="1">
      <c r="A32" s="64"/>
      <c r="B32" s="65"/>
      <c r="C32" s="68"/>
      <c r="D32" s="66"/>
      <c r="E32" s="66"/>
      <c r="F32" s="67"/>
      <c r="G32" s="66"/>
      <c r="H32" s="67"/>
    </row>
    <row r="33" spans="1:8" ht="15" thickBot="1">
      <c r="A33" s="76"/>
      <c r="B33" s="77"/>
      <c r="C33" s="81"/>
      <c r="D33" s="79"/>
      <c r="E33" s="79"/>
      <c r="F33" s="78"/>
      <c r="G33" s="129">
        <f>A33*MahlzeitErsatz</f>
        <v>0</v>
      </c>
      <c r="H33" s="130"/>
    </row>
    <row r="36" ht="14.25">
      <c r="A36" s="55" t="s">
        <v>79</v>
      </c>
    </row>
    <row r="37" ht="15" thickBot="1"/>
    <row r="38" spans="1:8" ht="14.25">
      <c r="A38" s="60" t="s">
        <v>80</v>
      </c>
      <c r="B38" s="61"/>
      <c r="C38" s="127"/>
      <c r="D38" s="131"/>
      <c r="E38" s="63"/>
      <c r="F38" s="62"/>
      <c r="G38" s="127" t="s">
        <v>10</v>
      </c>
      <c r="H38" s="128"/>
    </row>
    <row r="39" spans="1:8" ht="15" thickBot="1">
      <c r="A39" s="64"/>
      <c r="B39" s="65"/>
      <c r="C39" s="68"/>
      <c r="D39" s="66"/>
      <c r="E39" s="66"/>
      <c r="F39" s="67"/>
      <c r="G39" s="66"/>
      <c r="H39" s="67"/>
    </row>
    <row r="40" spans="1:8" ht="15" thickBot="1">
      <c r="A40" s="76"/>
      <c r="B40" s="77"/>
      <c r="C40" s="81"/>
      <c r="D40" s="79"/>
      <c r="E40" s="79"/>
      <c r="F40" s="78"/>
      <c r="G40" s="129">
        <f>A40*BasisDaten!F4</f>
        <v>0</v>
      </c>
      <c r="H40" s="130"/>
    </row>
    <row r="43" spans="1:8" ht="15">
      <c r="A43" s="80" t="s">
        <v>62</v>
      </c>
      <c r="B43" s="80"/>
      <c r="C43" s="80"/>
      <c r="D43" s="80"/>
      <c r="E43" s="80"/>
      <c r="F43" s="80"/>
      <c r="G43" s="136" t="e">
        <f>G22+G27+G33+G40</f>
        <v>#VALUE!</v>
      </c>
      <c r="H43" s="136"/>
    </row>
    <row r="46" spans="7:8" ht="14.25">
      <c r="G46" s="126" t="s">
        <v>64</v>
      </c>
      <c r="H46" s="126"/>
    </row>
    <row r="48" spans="1:5" ht="14.25">
      <c r="A48" s="137">
        <f>Abrechnung!$I$8</f>
        <v>0</v>
      </c>
      <c r="B48" s="137"/>
      <c r="C48" s="137"/>
      <c r="D48" s="137"/>
      <c r="E48" s="137"/>
    </row>
    <row r="50" ht="14.25">
      <c r="A50" s="69">
        <f>Abrechnung!$S$8</f>
        <v>0</v>
      </c>
    </row>
    <row r="51" spans="7:8" ht="14.25">
      <c r="G51" s="126" t="s">
        <v>65</v>
      </c>
      <c r="H51" s="126"/>
    </row>
  </sheetData>
  <sheetProtection password="DEA9" sheet="1" objects="1" scenarios="1" selectLockedCells="1"/>
  <mergeCells count="24">
    <mergeCell ref="A48:E48"/>
    <mergeCell ref="G51:H51"/>
    <mergeCell ref="G38:H38"/>
    <mergeCell ref="G40:H40"/>
    <mergeCell ref="G43:H43"/>
    <mergeCell ref="G46:H46"/>
    <mergeCell ref="C20:D20"/>
    <mergeCell ref="G20:H20"/>
    <mergeCell ref="C22:D22"/>
    <mergeCell ref="G22:H22"/>
    <mergeCell ref="C27:D27"/>
    <mergeCell ref="G27:H27"/>
    <mergeCell ref="C25:D25"/>
    <mergeCell ref="G25:H25"/>
    <mergeCell ref="C31:D31"/>
    <mergeCell ref="G31:H31"/>
    <mergeCell ref="G33:H33"/>
    <mergeCell ref="C38:D38"/>
    <mergeCell ref="A11:B11"/>
    <mergeCell ref="C11:F11"/>
    <mergeCell ref="A13:B13"/>
    <mergeCell ref="C13:E13"/>
    <mergeCell ref="A15:B15"/>
    <mergeCell ref="C15:F15"/>
  </mergeCells>
  <conditionalFormatting sqref="A48:E48 A50">
    <cfRule type="cellIs" priority="1" dxfId="84" operator="greaterThan" stopIfTrue="1">
      <formula>1</formula>
    </cfRule>
  </conditionalFormatting>
  <conditionalFormatting sqref="A33 A40 A22 A27">
    <cfRule type="expression" priority="2" dxfId="3" stopIfTrue="1">
      <formula>A22=""</formula>
    </cfRule>
  </conditionalFormatting>
  <conditionalFormatting sqref="C11:F11 C15:F15">
    <cfRule type="expression" priority="3" dxfId="85" stopIfTrue="1">
      <formula>C11=""</formula>
    </cfRule>
  </conditionalFormatting>
  <conditionalFormatting sqref="E22 E27">
    <cfRule type="cellIs" priority="5" dxfId="82" operator="equal" stopIfTrue="1">
      <formula>0</formula>
    </cfRule>
  </conditionalFormatting>
  <conditionalFormatting sqref="C22:D22 C27:D27">
    <cfRule type="expression" priority="6" dxfId="1" stopIfTrue="1">
      <formula>A22="p"</formula>
    </cfRule>
    <cfRule type="cellIs" priority="7" dxfId="0" operator="greaterThanOrEqual" stopIfTrue="1">
      <formula>1</formula>
    </cfRule>
  </conditionalFormatting>
  <printOptions/>
  <pageMargins left="0.7480314960629921" right="0.7480314960629921" top="0.7874015748031497" bottom="0.7874015748031497" header="0.5118110236220472" footer="0.5118110236220472"/>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5:H51"/>
  <sheetViews>
    <sheetView showGridLines="0" zoomScalePageLayoutView="0" workbookViewId="0" topLeftCell="A1">
      <selection activeCell="C11" sqref="C11:F11"/>
    </sheetView>
  </sheetViews>
  <sheetFormatPr defaultColWidth="9.140625" defaultRowHeight="15"/>
  <cols>
    <col min="1" max="1" width="11.28125" style="55" bestFit="1" customWidth="1"/>
    <col min="2" max="16384" width="9.140625" style="55" customWidth="1"/>
  </cols>
  <sheetData>
    <row r="1" ht="14.25"/>
    <row r="2" ht="14.25"/>
    <row r="3" ht="14.25"/>
    <row r="4" ht="14.25"/>
    <row r="5" spans="1:7" ht="14.25">
      <c r="A5" s="57"/>
      <c r="B5" s="57"/>
      <c r="C5" s="57"/>
      <c r="D5" s="57"/>
      <c r="E5" s="56"/>
      <c r="F5" s="56"/>
      <c r="G5" s="56"/>
    </row>
    <row r="6" ht="14.25"/>
    <row r="7" spans="1:4" ht="20.25">
      <c r="A7" s="58" t="s">
        <v>50</v>
      </c>
      <c r="B7" s="58"/>
      <c r="C7" s="58"/>
      <c r="D7" s="59"/>
    </row>
    <row r="8" spans="1:3" ht="20.25">
      <c r="A8" s="58"/>
      <c r="B8" s="58"/>
      <c r="C8" s="58"/>
    </row>
    <row r="9" ht="14.25"/>
    <row r="10" ht="14.25"/>
    <row r="11" spans="1:7" ht="14.25">
      <c r="A11" s="135" t="s">
        <v>53</v>
      </c>
      <c r="B11" s="135"/>
      <c r="C11" s="134"/>
      <c r="D11" s="134"/>
      <c r="E11" s="134"/>
      <c r="F11" s="134"/>
      <c r="G11" s="56"/>
    </row>
    <row r="12" spans="1:2" ht="14.25">
      <c r="A12" s="56"/>
      <c r="B12" s="56"/>
    </row>
    <row r="13" spans="1:5" ht="14.25">
      <c r="A13" s="135" t="s">
        <v>52</v>
      </c>
      <c r="B13" s="135"/>
      <c r="C13" s="126" t="str">
        <f>Abrechnung!$A$19</f>
        <v>Wettbewerbsleiter:</v>
      </c>
      <c r="D13" s="126"/>
      <c r="E13" s="126"/>
    </row>
    <row r="14" spans="1:2" ht="14.25">
      <c r="A14" s="56"/>
      <c r="B14" s="56"/>
    </row>
    <row r="15" spans="1:6" ht="14.25">
      <c r="A15" s="135" t="s">
        <v>54</v>
      </c>
      <c r="B15" s="135"/>
      <c r="C15" s="134"/>
      <c r="D15" s="134"/>
      <c r="E15" s="134"/>
      <c r="F15" s="134"/>
    </row>
    <row r="16" ht="14.25"/>
    <row r="17" ht="14.25"/>
    <row r="18" ht="14.25">
      <c r="A18" s="55" t="s">
        <v>59</v>
      </c>
    </row>
    <row r="19" ht="15" thickBot="1"/>
    <row r="20" spans="1:8" ht="15" customHeight="1">
      <c r="A20" s="60" t="s">
        <v>55</v>
      </c>
      <c r="B20" s="61"/>
      <c r="C20" s="127" t="s">
        <v>57</v>
      </c>
      <c r="D20" s="128"/>
      <c r="E20" s="63" t="s">
        <v>58</v>
      </c>
      <c r="F20" s="62"/>
      <c r="G20" s="127" t="s">
        <v>10</v>
      </c>
      <c r="H20" s="128"/>
    </row>
    <row r="21" spans="1:8" ht="15" thickBot="1">
      <c r="A21" s="64" t="s">
        <v>56</v>
      </c>
      <c r="B21" s="65"/>
      <c r="C21" s="66"/>
      <c r="D21" s="67"/>
      <c r="E21" s="66"/>
      <c r="F21" s="67"/>
      <c r="G21" s="66"/>
      <c r="H21" s="67"/>
    </row>
    <row r="22" spans="1:8" ht="15" customHeight="1" thickBot="1">
      <c r="A22" s="76"/>
      <c r="B22" s="77"/>
      <c r="C22" s="132"/>
      <c r="D22" s="133"/>
      <c r="E22" s="79">
        <f>IF(A22="p","",(A22*C22))</f>
        <v>0</v>
      </c>
      <c r="F22" s="78"/>
      <c r="G22" s="129" t="str">
        <f>IF(A22="p",Auslandpauschale,IF(E22&gt;0,kmErsatz*E22,"0.00"))</f>
        <v>0.00</v>
      </c>
      <c r="H22" s="130">
        <f>IF(F22="p",Auslandpauschale,IF(F22&gt;0,kmErsatz*F22,""))</f>
      </c>
    </row>
    <row r="23" ht="14.25">
      <c r="A23" s="29" t="s">
        <v>87</v>
      </c>
    </row>
    <row r="24" ht="15" thickBot="1">
      <c r="A24" s="29"/>
    </row>
    <row r="25" spans="1:8" ht="15" customHeight="1">
      <c r="A25" s="60" t="s">
        <v>91</v>
      </c>
      <c r="B25" s="61"/>
      <c r="C25" s="127" t="s">
        <v>92</v>
      </c>
      <c r="D25" s="128"/>
      <c r="E25" s="63"/>
      <c r="F25" s="62"/>
      <c r="G25" s="127" t="s">
        <v>10</v>
      </c>
      <c r="H25" s="128"/>
    </row>
    <row r="26" spans="1:8" ht="15" thickBot="1">
      <c r="A26" s="64" t="s">
        <v>93</v>
      </c>
      <c r="B26" s="65"/>
      <c r="C26" s="66"/>
      <c r="D26" s="67"/>
      <c r="E26" s="66"/>
      <c r="F26" s="67"/>
      <c r="G26" s="66"/>
      <c r="H26" s="67"/>
    </row>
    <row r="27" spans="1:8" ht="15" customHeight="1" thickBot="1">
      <c r="A27" s="113"/>
      <c r="B27" s="77"/>
      <c r="C27" s="132"/>
      <c r="D27" s="133"/>
      <c r="E27" s="79"/>
      <c r="F27" s="78"/>
      <c r="G27" s="129">
        <f>A27*C27</f>
        <v>0</v>
      </c>
      <c r="H27" s="130"/>
    </row>
    <row r="28" spans="1:8" ht="15" customHeight="1">
      <c r="A28" s="112"/>
      <c r="B28" s="112"/>
      <c r="C28" s="112"/>
      <c r="D28" s="112"/>
      <c r="E28" s="112"/>
      <c r="F28" s="112"/>
      <c r="G28" s="112"/>
      <c r="H28" s="112"/>
    </row>
    <row r="29" ht="14.25">
      <c r="A29" s="55" t="s">
        <v>60</v>
      </c>
    </row>
    <row r="30" ht="15" thickBot="1"/>
    <row r="31" spans="1:8" ht="14.25">
      <c r="A31" s="60" t="s">
        <v>61</v>
      </c>
      <c r="B31" s="61"/>
      <c r="C31" s="127"/>
      <c r="D31" s="131"/>
      <c r="E31" s="63"/>
      <c r="F31" s="62"/>
      <c r="G31" s="127" t="s">
        <v>10</v>
      </c>
      <c r="H31" s="128"/>
    </row>
    <row r="32" spans="1:8" ht="15" thickBot="1">
      <c r="A32" s="64"/>
      <c r="B32" s="65"/>
      <c r="C32" s="68"/>
      <c r="D32" s="66"/>
      <c r="E32" s="66"/>
      <c r="F32" s="67"/>
      <c r="G32" s="66"/>
      <c r="H32" s="67"/>
    </row>
    <row r="33" spans="1:8" ht="15" thickBot="1">
      <c r="A33" s="76"/>
      <c r="B33" s="77"/>
      <c r="C33" s="81"/>
      <c r="D33" s="79"/>
      <c r="E33" s="79"/>
      <c r="F33" s="78"/>
      <c r="G33" s="129">
        <f>A33*MahlzeitErsatz</f>
        <v>0</v>
      </c>
      <c r="H33" s="130"/>
    </row>
    <row r="36" ht="14.25">
      <c r="A36" s="55" t="s">
        <v>79</v>
      </c>
    </row>
    <row r="37" ht="15" thickBot="1"/>
    <row r="38" spans="1:8" ht="14.25">
      <c r="A38" s="60" t="s">
        <v>80</v>
      </c>
      <c r="B38" s="61"/>
      <c r="C38" s="127"/>
      <c r="D38" s="131"/>
      <c r="E38" s="63"/>
      <c r="F38" s="62"/>
      <c r="G38" s="127" t="s">
        <v>10</v>
      </c>
      <c r="H38" s="128"/>
    </row>
    <row r="39" spans="1:8" ht="15" thickBot="1">
      <c r="A39" s="64"/>
      <c r="B39" s="65"/>
      <c r="C39" s="68"/>
      <c r="D39" s="66"/>
      <c r="E39" s="66"/>
      <c r="F39" s="67"/>
      <c r="G39" s="66"/>
      <c r="H39" s="67"/>
    </row>
    <row r="40" spans="1:8" ht="15" thickBot="1">
      <c r="A40" s="76"/>
      <c r="B40" s="77"/>
      <c r="C40" s="81"/>
      <c r="D40" s="79"/>
      <c r="E40" s="79"/>
      <c r="F40" s="78"/>
      <c r="G40" s="129">
        <f>A40*BasisDaten!F4</f>
        <v>0</v>
      </c>
      <c r="H40" s="130"/>
    </row>
    <row r="43" spans="1:8" ht="15">
      <c r="A43" s="80" t="s">
        <v>62</v>
      </c>
      <c r="B43" s="80"/>
      <c r="C43" s="80"/>
      <c r="D43" s="80"/>
      <c r="E43" s="80"/>
      <c r="F43" s="80"/>
      <c r="G43" s="136" t="e">
        <f>G22+G27+G33+G40</f>
        <v>#VALUE!</v>
      </c>
      <c r="H43" s="136"/>
    </row>
    <row r="46" spans="7:8" ht="14.25">
      <c r="G46" s="126" t="s">
        <v>64</v>
      </c>
      <c r="H46" s="126"/>
    </row>
    <row r="48" spans="1:5" ht="14.25">
      <c r="A48" s="137">
        <f>Abrechnung!$I$8</f>
        <v>0</v>
      </c>
      <c r="B48" s="137"/>
      <c r="C48" s="137"/>
      <c r="D48" s="137"/>
      <c r="E48" s="137"/>
    </row>
    <row r="50" ht="14.25">
      <c r="A50" s="69">
        <f>Abrechnung!$S$8</f>
        <v>0</v>
      </c>
    </row>
    <row r="51" spans="7:8" ht="14.25">
      <c r="G51" s="126" t="s">
        <v>65</v>
      </c>
      <c r="H51" s="126"/>
    </row>
  </sheetData>
  <sheetProtection password="DEA9" sheet="1" objects="1" scenarios="1" selectLockedCells="1"/>
  <mergeCells count="24">
    <mergeCell ref="C20:D20"/>
    <mergeCell ref="G20:H20"/>
    <mergeCell ref="A48:E48"/>
    <mergeCell ref="G51:H51"/>
    <mergeCell ref="C27:D27"/>
    <mergeCell ref="G27:H27"/>
    <mergeCell ref="C31:D31"/>
    <mergeCell ref="G31:H31"/>
    <mergeCell ref="G33:H33"/>
    <mergeCell ref="G38:H38"/>
    <mergeCell ref="A11:B11"/>
    <mergeCell ref="C11:F11"/>
    <mergeCell ref="A13:B13"/>
    <mergeCell ref="C13:E13"/>
    <mergeCell ref="A15:B15"/>
    <mergeCell ref="C15:F15"/>
    <mergeCell ref="C38:D38"/>
    <mergeCell ref="G46:H46"/>
    <mergeCell ref="C25:D25"/>
    <mergeCell ref="G25:H25"/>
    <mergeCell ref="C22:D22"/>
    <mergeCell ref="G22:H22"/>
    <mergeCell ref="G40:H40"/>
    <mergeCell ref="G43:H43"/>
  </mergeCells>
  <conditionalFormatting sqref="A48:E48 A50">
    <cfRule type="cellIs" priority="1" dxfId="84" operator="greaterThan" stopIfTrue="1">
      <formula>1</formula>
    </cfRule>
  </conditionalFormatting>
  <conditionalFormatting sqref="A33 A40 A22 A27">
    <cfRule type="expression" priority="2" dxfId="3" stopIfTrue="1">
      <formula>A22=""</formula>
    </cfRule>
  </conditionalFormatting>
  <conditionalFormatting sqref="C11:F11 C15:F15">
    <cfRule type="expression" priority="3" dxfId="85" stopIfTrue="1">
      <formula>C11=""</formula>
    </cfRule>
  </conditionalFormatting>
  <conditionalFormatting sqref="E22 E27">
    <cfRule type="cellIs" priority="5" dxfId="82" operator="equal" stopIfTrue="1">
      <formula>0</formula>
    </cfRule>
  </conditionalFormatting>
  <conditionalFormatting sqref="C22:D22 C27:D27">
    <cfRule type="expression" priority="6" dxfId="1" stopIfTrue="1">
      <formula>A22="p"</formula>
    </cfRule>
    <cfRule type="cellIs" priority="7" dxfId="0" operator="greaterThanOrEqual" stopIfTrue="1">
      <formula>1</formula>
    </cfRule>
  </conditionalFormatting>
  <printOptions/>
  <pageMargins left="0.7480314960629921" right="0.7480314960629921" top="0.7874015748031497" bottom="0.7874015748031497" header="0.5118110236220472" footer="0.5118110236220472"/>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5:H51"/>
  <sheetViews>
    <sheetView showGridLines="0" zoomScalePageLayoutView="0" workbookViewId="0" topLeftCell="A1">
      <selection activeCell="C11" sqref="C11:F11"/>
    </sheetView>
  </sheetViews>
  <sheetFormatPr defaultColWidth="9.140625" defaultRowHeight="15"/>
  <cols>
    <col min="1" max="1" width="11.28125" style="55" bestFit="1" customWidth="1"/>
    <col min="2" max="16384" width="9.140625" style="55" customWidth="1"/>
  </cols>
  <sheetData>
    <row r="1" ht="14.25"/>
    <row r="2" ht="14.25"/>
    <row r="3" ht="14.25"/>
    <row r="4" ht="14.25"/>
    <row r="5" spans="1:7" ht="14.25">
      <c r="A5" s="57"/>
      <c r="B5" s="57"/>
      <c r="C5" s="57"/>
      <c r="D5" s="57"/>
      <c r="E5" s="56"/>
      <c r="F5" s="56"/>
      <c r="G5" s="56"/>
    </row>
    <row r="6" ht="14.25"/>
    <row r="7" spans="1:4" ht="20.25">
      <c r="A7" s="58" t="s">
        <v>50</v>
      </c>
      <c r="B7" s="58"/>
      <c r="C7" s="58"/>
      <c r="D7" s="59"/>
    </row>
    <row r="8" spans="1:3" ht="20.25">
      <c r="A8" s="58"/>
      <c r="B8" s="58"/>
      <c r="C8" s="58"/>
    </row>
    <row r="9" ht="14.25"/>
    <row r="10" ht="14.25"/>
    <row r="11" spans="1:7" ht="14.25">
      <c r="A11" s="135" t="s">
        <v>53</v>
      </c>
      <c r="B11" s="135"/>
      <c r="C11" s="134"/>
      <c r="D11" s="134"/>
      <c r="E11" s="134"/>
      <c r="F11" s="134"/>
      <c r="G11" s="56"/>
    </row>
    <row r="12" spans="1:2" ht="14.25">
      <c r="A12" s="56"/>
      <c r="B12" s="56"/>
    </row>
    <row r="13" spans="1:5" ht="14.25">
      <c r="A13" s="135" t="s">
        <v>52</v>
      </c>
      <c r="B13" s="135"/>
      <c r="C13" s="126" t="str">
        <f>Abrechnung!$A$21</f>
        <v>1. Punkterichter:</v>
      </c>
      <c r="D13" s="126"/>
      <c r="E13" s="126"/>
    </row>
    <row r="14" spans="1:2" ht="14.25">
      <c r="A14" s="56"/>
      <c r="B14" s="56"/>
    </row>
    <row r="15" spans="1:6" ht="14.25">
      <c r="A15" s="135" t="s">
        <v>54</v>
      </c>
      <c r="B15" s="135"/>
      <c r="C15" s="134"/>
      <c r="D15" s="134"/>
      <c r="E15" s="134"/>
      <c r="F15" s="134"/>
    </row>
    <row r="16" ht="14.25"/>
    <row r="17" ht="14.25"/>
    <row r="18" ht="14.25">
      <c r="A18" s="55" t="s">
        <v>59</v>
      </c>
    </row>
    <row r="19" ht="15" thickBot="1"/>
    <row r="20" spans="1:8" ht="15" customHeight="1">
      <c r="A20" s="60" t="s">
        <v>55</v>
      </c>
      <c r="B20" s="61"/>
      <c r="C20" s="127" t="s">
        <v>57</v>
      </c>
      <c r="D20" s="128"/>
      <c r="E20" s="63" t="s">
        <v>58</v>
      </c>
      <c r="F20" s="62"/>
      <c r="G20" s="127" t="s">
        <v>10</v>
      </c>
      <c r="H20" s="128"/>
    </row>
    <row r="21" spans="1:8" ht="15" thickBot="1">
      <c r="A21" s="64" t="s">
        <v>56</v>
      </c>
      <c r="B21" s="65"/>
      <c r="C21" s="66"/>
      <c r="D21" s="67"/>
      <c r="E21" s="66"/>
      <c r="F21" s="67"/>
      <c r="G21" s="66"/>
      <c r="H21" s="67"/>
    </row>
    <row r="22" spans="1:8" ht="15" customHeight="1" thickBot="1">
      <c r="A22" s="76"/>
      <c r="B22" s="77"/>
      <c r="C22" s="132"/>
      <c r="D22" s="133"/>
      <c r="E22" s="79">
        <f>IF(A22="p","",(A22*C22))</f>
        <v>0</v>
      </c>
      <c r="F22" s="78"/>
      <c r="G22" s="129" t="str">
        <f>IF(A22="p",Auslandpauschale,IF(E22&gt;0,kmErsatz*E22,"0.00"))</f>
        <v>0.00</v>
      </c>
      <c r="H22" s="130">
        <f>IF(F22="p",Auslandpauschale,IF(F22&gt;0,kmErsatz*F22,""))</f>
      </c>
    </row>
    <row r="23" ht="14.25">
      <c r="A23" s="29" t="s">
        <v>87</v>
      </c>
    </row>
    <row r="24" ht="15" thickBot="1">
      <c r="A24" s="29"/>
    </row>
    <row r="25" spans="1:8" ht="15" customHeight="1">
      <c r="A25" s="60" t="s">
        <v>91</v>
      </c>
      <c r="B25" s="61"/>
      <c r="C25" s="127" t="s">
        <v>92</v>
      </c>
      <c r="D25" s="128"/>
      <c r="E25" s="63"/>
      <c r="F25" s="62"/>
      <c r="G25" s="127" t="s">
        <v>10</v>
      </c>
      <c r="H25" s="128"/>
    </row>
    <row r="26" spans="1:8" ht="15" thickBot="1">
      <c r="A26" s="64" t="s">
        <v>93</v>
      </c>
      <c r="B26" s="65"/>
      <c r="C26" s="66"/>
      <c r="D26" s="67"/>
      <c r="E26" s="66"/>
      <c r="F26" s="67"/>
      <c r="G26" s="66"/>
      <c r="H26" s="67"/>
    </row>
    <row r="27" spans="1:8" ht="15" customHeight="1" thickBot="1">
      <c r="A27" s="113"/>
      <c r="B27" s="77"/>
      <c r="C27" s="132"/>
      <c r="D27" s="133"/>
      <c r="E27" s="79"/>
      <c r="F27" s="78"/>
      <c r="G27" s="129">
        <f>A27*C27</f>
        <v>0</v>
      </c>
      <c r="H27" s="130"/>
    </row>
    <row r="28" spans="1:8" ht="15" customHeight="1">
      <c r="A28" s="112"/>
      <c r="B28" s="112"/>
      <c r="C28" s="112"/>
      <c r="D28" s="112"/>
      <c r="E28" s="112"/>
      <c r="F28" s="112"/>
      <c r="G28" s="112"/>
      <c r="H28" s="112"/>
    </row>
    <row r="29" ht="14.25">
      <c r="A29" s="55" t="s">
        <v>60</v>
      </c>
    </row>
    <row r="30" ht="15" thickBot="1"/>
    <row r="31" spans="1:8" ht="14.25">
      <c r="A31" s="60" t="s">
        <v>61</v>
      </c>
      <c r="B31" s="61"/>
      <c r="C31" s="127"/>
      <c r="D31" s="131"/>
      <c r="E31" s="63"/>
      <c r="F31" s="62"/>
      <c r="G31" s="127" t="s">
        <v>10</v>
      </c>
      <c r="H31" s="128"/>
    </row>
    <row r="32" spans="1:8" ht="15" thickBot="1">
      <c r="A32" s="64"/>
      <c r="B32" s="65"/>
      <c r="C32" s="68"/>
      <c r="D32" s="66"/>
      <c r="E32" s="66"/>
      <c r="F32" s="67"/>
      <c r="G32" s="66"/>
      <c r="H32" s="67"/>
    </row>
    <row r="33" spans="1:8" ht="15" thickBot="1">
      <c r="A33" s="76"/>
      <c r="B33" s="77"/>
      <c r="C33" s="81"/>
      <c r="D33" s="79"/>
      <c r="E33" s="79"/>
      <c r="F33" s="78"/>
      <c r="G33" s="129">
        <f>A33*MahlzeitErsatz</f>
        <v>0</v>
      </c>
      <c r="H33" s="130"/>
    </row>
    <row r="36" ht="14.25">
      <c r="A36" s="55" t="s">
        <v>79</v>
      </c>
    </row>
    <row r="37" ht="15" thickBot="1"/>
    <row r="38" spans="1:8" ht="14.25">
      <c r="A38" s="60" t="s">
        <v>80</v>
      </c>
      <c r="B38" s="61"/>
      <c r="C38" s="127"/>
      <c r="D38" s="131"/>
      <c r="E38" s="63"/>
      <c r="F38" s="62"/>
      <c r="G38" s="127" t="s">
        <v>10</v>
      </c>
      <c r="H38" s="128"/>
    </row>
    <row r="39" spans="1:8" ht="15" thickBot="1">
      <c r="A39" s="64"/>
      <c r="B39" s="65"/>
      <c r="C39" s="68"/>
      <c r="D39" s="66"/>
      <c r="E39" s="66"/>
      <c r="F39" s="67"/>
      <c r="G39" s="66"/>
      <c r="H39" s="67"/>
    </row>
    <row r="40" spans="1:8" ht="15" thickBot="1">
      <c r="A40" s="76"/>
      <c r="B40" s="77"/>
      <c r="C40" s="81"/>
      <c r="D40" s="79"/>
      <c r="E40" s="79"/>
      <c r="F40" s="78"/>
      <c r="G40" s="129">
        <f>A40*BasisDaten!F4</f>
        <v>0</v>
      </c>
      <c r="H40" s="130"/>
    </row>
    <row r="43" spans="1:8" ht="15">
      <c r="A43" s="80" t="s">
        <v>62</v>
      </c>
      <c r="B43" s="80"/>
      <c r="C43" s="80"/>
      <c r="D43" s="80"/>
      <c r="E43" s="80"/>
      <c r="F43" s="80"/>
      <c r="G43" s="136" t="e">
        <f>G22+G27+G33+G40</f>
        <v>#VALUE!</v>
      </c>
      <c r="H43" s="136"/>
    </row>
    <row r="46" spans="7:8" ht="14.25">
      <c r="G46" s="126" t="s">
        <v>64</v>
      </c>
      <c r="H46" s="126"/>
    </row>
    <row r="48" spans="1:5" ht="14.25">
      <c r="A48" s="137">
        <f>Abrechnung!$I$8</f>
        <v>0</v>
      </c>
      <c r="B48" s="137"/>
      <c r="C48" s="137"/>
      <c r="D48" s="137"/>
      <c r="E48" s="137"/>
    </row>
    <row r="50" ht="14.25">
      <c r="A50" s="69">
        <f>Abrechnung!$S$8</f>
        <v>0</v>
      </c>
    </row>
    <row r="51" spans="7:8" ht="14.25">
      <c r="G51" s="126" t="s">
        <v>65</v>
      </c>
      <c r="H51" s="126"/>
    </row>
  </sheetData>
  <sheetProtection password="DEA9" sheet="1" objects="1" scenarios="1" selectLockedCells="1"/>
  <mergeCells count="24">
    <mergeCell ref="A48:E48"/>
    <mergeCell ref="G51:H51"/>
    <mergeCell ref="G38:H38"/>
    <mergeCell ref="G40:H40"/>
    <mergeCell ref="G43:H43"/>
    <mergeCell ref="G46:H46"/>
    <mergeCell ref="C20:D20"/>
    <mergeCell ref="G20:H20"/>
    <mergeCell ref="C22:D22"/>
    <mergeCell ref="G22:H22"/>
    <mergeCell ref="C27:D27"/>
    <mergeCell ref="G27:H27"/>
    <mergeCell ref="C25:D25"/>
    <mergeCell ref="G25:H25"/>
    <mergeCell ref="C31:D31"/>
    <mergeCell ref="G31:H31"/>
    <mergeCell ref="G33:H33"/>
    <mergeCell ref="C38:D38"/>
    <mergeCell ref="A11:B11"/>
    <mergeCell ref="C11:F11"/>
    <mergeCell ref="A13:B13"/>
    <mergeCell ref="C13:E13"/>
    <mergeCell ref="A15:B15"/>
    <mergeCell ref="C15:F15"/>
  </mergeCells>
  <conditionalFormatting sqref="A48:E48 A50">
    <cfRule type="cellIs" priority="1" dxfId="84" operator="greaterThan" stopIfTrue="1">
      <formula>1</formula>
    </cfRule>
  </conditionalFormatting>
  <conditionalFormatting sqref="A33 A40 A22 A27">
    <cfRule type="expression" priority="2" dxfId="3" stopIfTrue="1">
      <formula>A22=""</formula>
    </cfRule>
  </conditionalFormatting>
  <conditionalFormatting sqref="C11:F11 C15:F15">
    <cfRule type="expression" priority="3" dxfId="85" stopIfTrue="1">
      <formula>C11=""</formula>
    </cfRule>
  </conditionalFormatting>
  <conditionalFormatting sqref="E22 E27">
    <cfRule type="cellIs" priority="5" dxfId="82" operator="equal" stopIfTrue="1">
      <formula>0</formula>
    </cfRule>
  </conditionalFormatting>
  <conditionalFormatting sqref="C22:D22 C27:D27">
    <cfRule type="expression" priority="6" dxfId="1" stopIfTrue="1">
      <formula>A22="p"</formula>
    </cfRule>
    <cfRule type="cellIs" priority="7" dxfId="0" operator="greaterThanOrEqual" stopIfTrue="1">
      <formula>1</formula>
    </cfRule>
  </conditionalFormatting>
  <printOptions/>
  <pageMargins left="0.7480314960629921" right="0.7480314960629921" top="0.7874015748031497" bottom="0.7874015748031497" header="0.5118110236220472" footer="0.5118110236220472"/>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5:H51"/>
  <sheetViews>
    <sheetView showGridLines="0" zoomScalePageLayoutView="0" workbookViewId="0" topLeftCell="A1">
      <selection activeCell="C11" sqref="C11:F11"/>
    </sheetView>
  </sheetViews>
  <sheetFormatPr defaultColWidth="9.140625" defaultRowHeight="15"/>
  <cols>
    <col min="1" max="1" width="11.28125" style="55" bestFit="1" customWidth="1"/>
    <col min="2" max="16384" width="9.140625" style="55" customWidth="1"/>
  </cols>
  <sheetData>
    <row r="1" ht="14.25"/>
    <row r="2" ht="14.25"/>
    <row r="3" ht="14.25"/>
    <row r="4" ht="14.25"/>
    <row r="5" spans="1:7" ht="14.25">
      <c r="A5" s="57"/>
      <c r="B5" s="57"/>
      <c r="C5" s="57"/>
      <c r="D5" s="57"/>
      <c r="E5" s="56"/>
      <c r="F5" s="56"/>
      <c r="G5" s="56"/>
    </row>
    <row r="6" ht="14.25"/>
    <row r="7" spans="1:4" ht="20.25">
      <c r="A7" s="58" t="s">
        <v>50</v>
      </c>
      <c r="B7" s="58"/>
      <c r="C7" s="58"/>
      <c r="D7" s="59"/>
    </row>
    <row r="8" spans="1:3" ht="20.25">
      <c r="A8" s="58"/>
      <c r="B8" s="58"/>
      <c r="C8" s="58"/>
    </row>
    <row r="9" ht="14.25"/>
    <row r="10" ht="14.25"/>
    <row r="11" spans="1:7" ht="14.25">
      <c r="A11" s="135" t="s">
        <v>53</v>
      </c>
      <c r="B11" s="135"/>
      <c r="C11" s="134"/>
      <c r="D11" s="134"/>
      <c r="E11" s="134"/>
      <c r="F11" s="134"/>
      <c r="G11" s="56"/>
    </row>
    <row r="12" spans="1:2" ht="14.25">
      <c r="A12" s="56"/>
      <c r="B12" s="56"/>
    </row>
    <row r="13" spans="1:5" ht="14.25">
      <c r="A13" s="135" t="s">
        <v>52</v>
      </c>
      <c r="B13" s="135"/>
      <c r="C13" s="126" t="str">
        <f>Abrechnung!$A$23</f>
        <v>2. Punkterichter:</v>
      </c>
      <c r="D13" s="126"/>
      <c r="E13" s="126"/>
    </row>
    <row r="14" spans="1:2" ht="14.25">
      <c r="A14" s="56"/>
      <c r="B14" s="56"/>
    </row>
    <row r="15" spans="1:6" ht="14.25">
      <c r="A15" s="135" t="s">
        <v>54</v>
      </c>
      <c r="B15" s="135"/>
      <c r="C15" s="134"/>
      <c r="D15" s="134"/>
      <c r="E15" s="134"/>
      <c r="F15" s="134"/>
    </row>
    <row r="16" ht="14.25"/>
    <row r="17" ht="14.25"/>
    <row r="18" ht="14.25">
      <c r="A18" s="55" t="s">
        <v>59</v>
      </c>
    </row>
    <row r="19" ht="15" thickBot="1"/>
    <row r="20" spans="1:8" ht="15" customHeight="1">
      <c r="A20" s="60" t="s">
        <v>55</v>
      </c>
      <c r="B20" s="61"/>
      <c r="C20" s="127" t="s">
        <v>57</v>
      </c>
      <c r="D20" s="128"/>
      <c r="E20" s="63" t="s">
        <v>58</v>
      </c>
      <c r="F20" s="62"/>
      <c r="G20" s="127" t="s">
        <v>10</v>
      </c>
      <c r="H20" s="128"/>
    </row>
    <row r="21" spans="1:8" ht="15" thickBot="1">
      <c r="A21" s="64" t="s">
        <v>56</v>
      </c>
      <c r="B21" s="65"/>
      <c r="C21" s="66"/>
      <c r="D21" s="67"/>
      <c r="E21" s="66"/>
      <c r="F21" s="67"/>
      <c r="G21" s="66"/>
      <c r="H21" s="67"/>
    </row>
    <row r="22" spans="1:8" ht="15" customHeight="1" thickBot="1">
      <c r="A22" s="76"/>
      <c r="B22" s="77"/>
      <c r="C22" s="132"/>
      <c r="D22" s="133"/>
      <c r="E22" s="79">
        <f>IF(A22="p","",(A22*C22))</f>
        <v>0</v>
      </c>
      <c r="F22" s="78"/>
      <c r="G22" s="129" t="str">
        <f>IF(A22="p",Auslandpauschale,IF(E22&gt;0,kmErsatz*E22,"0.00"))</f>
        <v>0.00</v>
      </c>
      <c r="H22" s="130">
        <f>IF(F22="p",Auslandpauschale,IF(F22&gt;0,kmErsatz*F22,""))</f>
      </c>
    </row>
    <row r="23" ht="14.25">
      <c r="A23" s="29" t="s">
        <v>87</v>
      </c>
    </row>
    <row r="24" ht="15" thickBot="1">
      <c r="A24" s="29"/>
    </row>
    <row r="25" spans="1:8" ht="15" customHeight="1">
      <c r="A25" s="60" t="s">
        <v>91</v>
      </c>
      <c r="B25" s="61"/>
      <c r="C25" s="127" t="s">
        <v>92</v>
      </c>
      <c r="D25" s="128"/>
      <c r="E25" s="63"/>
      <c r="F25" s="62"/>
      <c r="G25" s="127" t="s">
        <v>10</v>
      </c>
      <c r="H25" s="128"/>
    </row>
    <row r="26" spans="1:8" ht="15" thickBot="1">
      <c r="A26" s="64" t="s">
        <v>93</v>
      </c>
      <c r="B26" s="65"/>
      <c r="C26" s="66"/>
      <c r="D26" s="67"/>
      <c r="E26" s="66"/>
      <c r="F26" s="67"/>
      <c r="G26" s="66"/>
      <c r="H26" s="67"/>
    </row>
    <row r="27" spans="1:8" ht="15" customHeight="1" thickBot="1">
      <c r="A27" s="113"/>
      <c r="B27" s="77"/>
      <c r="C27" s="132"/>
      <c r="D27" s="133"/>
      <c r="E27" s="79"/>
      <c r="F27" s="78"/>
      <c r="G27" s="129">
        <f>A27*C27</f>
        <v>0</v>
      </c>
      <c r="H27" s="130"/>
    </row>
    <row r="28" spans="1:8" ht="15" customHeight="1">
      <c r="A28" s="112"/>
      <c r="B28" s="112"/>
      <c r="C28" s="112"/>
      <c r="D28" s="112"/>
      <c r="E28" s="112"/>
      <c r="F28" s="112"/>
      <c r="G28" s="112"/>
      <c r="H28" s="112"/>
    </row>
    <row r="29" ht="14.25">
      <c r="A29" s="55" t="s">
        <v>60</v>
      </c>
    </row>
    <row r="30" ht="15" thickBot="1"/>
    <row r="31" spans="1:8" ht="14.25">
      <c r="A31" s="60" t="s">
        <v>61</v>
      </c>
      <c r="B31" s="61"/>
      <c r="C31" s="127"/>
      <c r="D31" s="131"/>
      <c r="E31" s="63"/>
      <c r="F31" s="62"/>
      <c r="G31" s="127" t="s">
        <v>10</v>
      </c>
      <c r="H31" s="128"/>
    </row>
    <row r="32" spans="1:8" ht="15" thickBot="1">
      <c r="A32" s="64"/>
      <c r="B32" s="65"/>
      <c r="C32" s="68"/>
      <c r="D32" s="66"/>
      <c r="E32" s="66"/>
      <c r="F32" s="67"/>
      <c r="G32" s="66"/>
      <c r="H32" s="67"/>
    </row>
    <row r="33" spans="1:8" ht="15" thickBot="1">
      <c r="A33" s="76"/>
      <c r="B33" s="77"/>
      <c r="C33" s="81"/>
      <c r="D33" s="79"/>
      <c r="E33" s="79"/>
      <c r="F33" s="78"/>
      <c r="G33" s="129">
        <f>A33*MahlzeitErsatz</f>
        <v>0</v>
      </c>
      <c r="H33" s="130"/>
    </row>
    <row r="36" ht="14.25">
      <c r="A36" s="55" t="s">
        <v>79</v>
      </c>
    </row>
    <row r="37" ht="15" thickBot="1"/>
    <row r="38" spans="1:8" ht="14.25">
      <c r="A38" s="60" t="s">
        <v>80</v>
      </c>
      <c r="B38" s="61"/>
      <c r="C38" s="127"/>
      <c r="D38" s="131"/>
      <c r="E38" s="63"/>
      <c r="F38" s="62"/>
      <c r="G38" s="127" t="s">
        <v>10</v>
      </c>
      <c r="H38" s="128"/>
    </row>
    <row r="39" spans="1:8" ht="15" thickBot="1">
      <c r="A39" s="64"/>
      <c r="B39" s="65"/>
      <c r="C39" s="68"/>
      <c r="D39" s="66"/>
      <c r="E39" s="66"/>
      <c r="F39" s="67"/>
      <c r="G39" s="66"/>
      <c r="H39" s="67"/>
    </row>
    <row r="40" spans="1:8" ht="15" thickBot="1">
      <c r="A40" s="76"/>
      <c r="B40" s="77"/>
      <c r="C40" s="81"/>
      <c r="D40" s="79"/>
      <c r="E40" s="79"/>
      <c r="F40" s="78"/>
      <c r="G40" s="129">
        <f>A40*BasisDaten!F4</f>
        <v>0</v>
      </c>
      <c r="H40" s="130"/>
    </row>
    <row r="43" spans="1:8" ht="15">
      <c r="A43" s="80" t="s">
        <v>62</v>
      </c>
      <c r="B43" s="80"/>
      <c r="C43" s="80"/>
      <c r="D43" s="80"/>
      <c r="E43" s="80"/>
      <c r="F43" s="80"/>
      <c r="G43" s="136" t="e">
        <f>G22+G27+G33+G40</f>
        <v>#VALUE!</v>
      </c>
      <c r="H43" s="136"/>
    </row>
    <row r="46" spans="7:8" ht="14.25">
      <c r="G46" s="126" t="s">
        <v>64</v>
      </c>
      <c r="H46" s="126"/>
    </row>
    <row r="48" spans="1:5" ht="14.25">
      <c r="A48" s="137">
        <f>Abrechnung!$I$8</f>
        <v>0</v>
      </c>
      <c r="B48" s="137"/>
      <c r="C48" s="137"/>
      <c r="D48" s="137"/>
      <c r="E48" s="137"/>
    </row>
    <row r="50" ht="14.25">
      <c r="A50" s="69">
        <f>Abrechnung!$S$8</f>
        <v>0</v>
      </c>
    </row>
    <row r="51" spans="7:8" ht="14.25">
      <c r="G51" s="126" t="s">
        <v>65</v>
      </c>
      <c r="H51" s="126"/>
    </row>
  </sheetData>
  <sheetProtection password="DEA9" sheet="1" objects="1" scenarios="1" selectLockedCells="1"/>
  <mergeCells count="24">
    <mergeCell ref="A48:E48"/>
    <mergeCell ref="G51:H51"/>
    <mergeCell ref="G38:H38"/>
    <mergeCell ref="G40:H40"/>
    <mergeCell ref="G43:H43"/>
    <mergeCell ref="G46:H46"/>
    <mergeCell ref="C20:D20"/>
    <mergeCell ref="G20:H20"/>
    <mergeCell ref="C22:D22"/>
    <mergeCell ref="G22:H22"/>
    <mergeCell ref="C27:D27"/>
    <mergeCell ref="G27:H27"/>
    <mergeCell ref="C25:D25"/>
    <mergeCell ref="G25:H25"/>
    <mergeCell ref="C31:D31"/>
    <mergeCell ref="G31:H31"/>
    <mergeCell ref="G33:H33"/>
    <mergeCell ref="C38:D38"/>
    <mergeCell ref="A11:B11"/>
    <mergeCell ref="C11:F11"/>
    <mergeCell ref="A13:B13"/>
    <mergeCell ref="C13:E13"/>
    <mergeCell ref="A15:B15"/>
    <mergeCell ref="C15:F15"/>
  </mergeCells>
  <conditionalFormatting sqref="A48:E48 A50">
    <cfRule type="cellIs" priority="1" dxfId="84" operator="greaterThan" stopIfTrue="1">
      <formula>1</formula>
    </cfRule>
  </conditionalFormatting>
  <conditionalFormatting sqref="A33 A40 A22 A27">
    <cfRule type="expression" priority="2" dxfId="3" stopIfTrue="1">
      <formula>A22=""</formula>
    </cfRule>
  </conditionalFormatting>
  <conditionalFormatting sqref="C11:F11 C15:F15">
    <cfRule type="expression" priority="3" dxfId="85" stopIfTrue="1">
      <formula>C11=""</formula>
    </cfRule>
  </conditionalFormatting>
  <conditionalFormatting sqref="E22 E27">
    <cfRule type="cellIs" priority="5" dxfId="82" operator="equal" stopIfTrue="1">
      <formula>0</formula>
    </cfRule>
  </conditionalFormatting>
  <conditionalFormatting sqref="C22:D22 C27:D27">
    <cfRule type="expression" priority="6" dxfId="1" stopIfTrue="1">
      <formula>A22="p"</formula>
    </cfRule>
    <cfRule type="cellIs" priority="7" dxfId="0" operator="greaterThanOrEqual" stopIfTrue="1">
      <formula>1</formula>
    </cfRule>
  </conditionalFormatting>
  <printOptions/>
  <pageMargins left="0.7480314960629921" right="0.7480314960629921" top="0.7874015748031497" bottom="0.7874015748031497" header="0.5118110236220472" footer="0.5118110236220472"/>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5:H51"/>
  <sheetViews>
    <sheetView showGridLines="0" zoomScalePageLayoutView="0" workbookViewId="0" topLeftCell="A1">
      <selection activeCell="C11" sqref="C11:F11"/>
    </sheetView>
  </sheetViews>
  <sheetFormatPr defaultColWidth="9.140625" defaultRowHeight="15"/>
  <cols>
    <col min="1" max="1" width="11.28125" style="55" bestFit="1" customWidth="1"/>
    <col min="2" max="16384" width="9.140625" style="55" customWidth="1"/>
  </cols>
  <sheetData>
    <row r="1" ht="14.25"/>
    <row r="2" ht="14.25"/>
    <row r="3" ht="14.25"/>
    <row r="4" ht="14.25"/>
    <row r="5" spans="1:7" ht="14.25">
      <c r="A5" s="57"/>
      <c r="B5" s="57"/>
      <c r="C5" s="57"/>
      <c r="D5" s="57"/>
      <c r="E5" s="56"/>
      <c r="F5" s="56"/>
      <c r="G5" s="56"/>
    </row>
    <row r="6" ht="14.25"/>
    <row r="7" spans="1:4" ht="20.25">
      <c r="A7" s="58" t="s">
        <v>50</v>
      </c>
      <c r="B7" s="58"/>
      <c r="C7" s="58"/>
      <c r="D7" s="59"/>
    </row>
    <row r="8" spans="1:3" ht="20.25">
      <c r="A8" s="58"/>
      <c r="B8" s="58"/>
      <c r="C8" s="58"/>
    </row>
    <row r="9" ht="14.25"/>
    <row r="10" ht="14.25"/>
    <row r="11" spans="1:7" ht="14.25">
      <c r="A11" s="135" t="s">
        <v>53</v>
      </c>
      <c r="B11" s="135"/>
      <c r="C11" s="134"/>
      <c r="D11" s="134"/>
      <c r="E11" s="134"/>
      <c r="F11" s="134"/>
      <c r="G11" s="56"/>
    </row>
    <row r="12" spans="1:2" ht="14.25">
      <c r="A12" s="56"/>
      <c r="B12" s="56"/>
    </row>
    <row r="13" spans="1:5" ht="14.25">
      <c r="A13" s="135" t="s">
        <v>52</v>
      </c>
      <c r="B13" s="135"/>
      <c r="C13" s="126" t="str">
        <f>Abrechnung!$A$25</f>
        <v>3. Punkterichter:</v>
      </c>
      <c r="D13" s="126"/>
      <c r="E13" s="126"/>
    </row>
    <row r="14" spans="1:2" ht="14.25">
      <c r="A14" s="56"/>
      <c r="B14" s="56"/>
    </row>
    <row r="15" spans="1:6" ht="14.25">
      <c r="A15" s="135" t="s">
        <v>54</v>
      </c>
      <c r="B15" s="135"/>
      <c r="C15" s="134"/>
      <c r="D15" s="134"/>
      <c r="E15" s="134"/>
      <c r="F15" s="134"/>
    </row>
    <row r="16" ht="14.25"/>
    <row r="17" ht="14.25"/>
    <row r="18" ht="14.25">
      <c r="A18" s="55" t="s">
        <v>59</v>
      </c>
    </row>
    <row r="19" ht="15" thickBot="1"/>
    <row r="20" spans="1:8" ht="15" customHeight="1">
      <c r="A20" s="60" t="s">
        <v>55</v>
      </c>
      <c r="B20" s="61"/>
      <c r="C20" s="127" t="s">
        <v>57</v>
      </c>
      <c r="D20" s="128"/>
      <c r="E20" s="63" t="s">
        <v>58</v>
      </c>
      <c r="F20" s="62"/>
      <c r="G20" s="127" t="s">
        <v>10</v>
      </c>
      <c r="H20" s="128"/>
    </row>
    <row r="21" spans="1:8" ht="15" thickBot="1">
      <c r="A21" s="64" t="s">
        <v>56</v>
      </c>
      <c r="B21" s="65"/>
      <c r="C21" s="66"/>
      <c r="D21" s="67"/>
      <c r="E21" s="66"/>
      <c r="F21" s="67"/>
      <c r="G21" s="66"/>
      <c r="H21" s="67"/>
    </row>
    <row r="22" spans="1:8" ht="15" customHeight="1" thickBot="1">
      <c r="A22" s="76"/>
      <c r="B22" s="77"/>
      <c r="C22" s="132"/>
      <c r="D22" s="133"/>
      <c r="E22" s="79">
        <f>IF(A22="p","",(A22*C22))</f>
        <v>0</v>
      </c>
      <c r="F22" s="78"/>
      <c r="G22" s="129" t="str">
        <f>IF(A22="p",Auslandpauschale,IF(E22&gt;0,kmErsatz*E22,"0.00"))</f>
        <v>0.00</v>
      </c>
      <c r="H22" s="130">
        <f>IF(F22="p",Auslandpauschale,IF(F22&gt;0,kmErsatz*F22,""))</f>
      </c>
    </row>
    <row r="23" ht="14.25">
      <c r="A23" s="29" t="s">
        <v>87</v>
      </c>
    </row>
    <row r="24" ht="15" thickBot="1">
      <c r="A24" s="29"/>
    </row>
    <row r="25" spans="1:8" ht="15" customHeight="1">
      <c r="A25" s="60" t="s">
        <v>91</v>
      </c>
      <c r="B25" s="61"/>
      <c r="C25" s="127" t="s">
        <v>92</v>
      </c>
      <c r="D25" s="128"/>
      <c r="E25" s="63"/>
      <c r="F25" s="62"/>
      <c r="G25" s="127" t="s">
        <v>10</v>
      </c>
      <c r="H25" s="128"/>
    </row>
    <row r="26" spans="1:8" ht="15" thickBot="1">
      <c r="A26" s="64" t="s">
        <v>93</v>
      </c>
      <c r="B26" s="65"/>
      <c r="C26" s="66"/>
      <c r="D26" s="67"/>
      <c r="E26" s="66"/>
      <c r="F26" s="67"/>
      <c r="G26" s="66"/>
      <c r="H26" s="67"/>
    </row>
    <row r="27" spans="1:8" ht="15" customHeight="1" thickBot="1">
      <c r="A27" s="113"/>
      <c r="B27" s="77"/>
      <c r="C27" s="132"/>
      <c r="D27" s="133"/>
      <c r="E27" s="79"/>
      <c r="F27" s="78"/>
      <c r="G27" s="129">
        <f>A27*C27</f>
        <v>0</v>
      </c>
      <c r="H27" s="130"/>
    </row>
    <row r="28" spans="1:8" ht="15" customHeight="1">
      <c r="A28" s="112"/>
      <c r="B28" s="112"/>
      <c r="C28" s="112"/>
      <c r="D28" s="112"/>
      <c r="E28" s="112"/>
      <c r="F28" s="112"/>
      <c r="G28" s="112"/>
      <c r="H28" s="112"/>
    </row>
    <row r="29" ht="14.25">
      <c r="A29" s="55" t="s">
        <v>60</v>
      </c>
    </row>
    <row r="30" ht="15" thickBot="1"/>
    <row r="31" spans="1:8" ht="14.25">
      <c r="A31" s="60" t="s">
        <v>61</v>
      </c>
      <c r="B31" s="61"/>
      <c r="C31" s="127"/>
      <c r="D31" s="131"/>
      <c r="E31" s="63"/>
      <c r="F31" s="62"/>
      <c r="G31" s="127" t="s">
        <v>10</v>
      </c>
      <c r="H31" s="128"/>
    </row>
    <row r="32" spans="1:8" ht="15" thickBot="1">
      <c r="A32" s="64"/>
      <c r="B32" s="65"/>
      <c r="C32" s="68"/>
      <c r="D32" s="66"/>
      <c r="E32" s="66"/>
      <c r="F32" s="67"/>
      <c r="G32" s="66"/>
      <c r="H32" s="67"/>
    </row>
    <row r="33" spans="1:8" ht="15" thickBot="1">
      <c r="A33" s="76"/>
      <c r="B33" s="77"/>
      <c r="C33" s="81"/>
      <c r="D33" s="79"/>
      <c r="E33" s="79"/>
      <c r="F33" s="78"/>
      <c r="G33" s="129">
        <f>A33*MahlzeitErsatz</f>
        <v>0</v>
      </c>
      <c r="H33" s="130"/>
    </row>
    <row r="36" ht="14.25">
      <c r="A36" s="55" t="s">
        <v>79</v>
      </c>
    </row>
    <row r="37" ht="15" thickBot="1"/>
    <row r="38" spans="1:8" ht="14.25">
      <c r="A38" s="60" t="s">
        <v>80</v>
      </c>
      <c r="B38" s="61"/>
      <c r="C38" s="127"/>
      <c r="D38" s="131"/>
      <c r="E38" s="63"/>
      <c r="F38" s="62"/>
      <c r="G38" s="127" t="s">
        <v>10</v>
      </c>
      <c r="H38" s="128"/>
    </row>
    <row r="39" spans="1:8" ht="15" thickBot="1">
      <c r="A39" s="64"/>
      <c r="B39" s="65"/>
      <c r="C39" s="68"/>
      <c r="D39" s="66"/>
      <c r="E39" s="66"/>
      <c r="F39" s="67"/>
      <c r="G39" s="66"/>
      <c r="H39" s="67"/>
    </row>
    <row r="40" spans="1:8" ht="15" thickBot="1">
      <c r="A40" s="76"/>
      <c r="B40" s="77"/>
      <c r="C40" s="81"/>
      <c r="D40" s="79"/>
      <c r="E40" s="79"/>
      <c r="F40" s="78"/>
      <c r="G40" s="129">
        <f>A40*BasisDaten!F4</f>
        <v>0</v>
      </c>
      <c r="H40" s="130"/>
    </row>
    <row r="43" spans="1:8" ht="15">
      <c r="A43" s="80" t="s">
        <v>62</v>
      </c>
      <c r="B43" s="80"/>
      <c r="C43" s="80"/>
      <c r="D43" s="80"/>
      <c r="E43" s="80"/>
      <c r="F43" s="80"/>
      <c r="G43" s="136" t="e">
        <f>G22+G27+G33+G40</f>
        <v>#VALUE!</v>
      </c>
      <c r="H43" s="136"/>
    </row>
    <row r="46" spans="7:8" ht="14.25">
      <c r="G46" s="126" t="s">
        <v>64</v>
      </c>
      <c r="H46" s="126"/>
    </row>
    <row r="48" spans="1:5" ht="14.25">
      <c r="A48" s="137">
        <f>Abrechnung!$I$8</f>
        <v>0</v>
      </c>
      <c r="B48" s="137"/>
      <c r="C48" s="137"/>
      <c r="D48" s="137"/>
      <c r="E48" s="137"/>
    </row>
    <row r="50" ht="14.25">
      <c r="A50" s="69">
        <f>Abrechnung!$S$8</f>
        <v>0</v>
      </c>
    </row>
    <row r="51" spans="7:8" ht="14.25">
      <c r="G51" s="126" t="s">
        <v>65</v>
      </c>
      <c r="H51" s="126"/>
    </row>
  </sheetData>
  <sheetProtection password="DEA9" sheet="1" objects="1" scenarios="1" selectLockedCells="1"/>
  <mergeCells count="24">
    <mergeCell ref="A48:E48"/>
    <mergeCell ref="G51:H51"/>
    <mergeCell ref="G38:H38"/>
    <mergeCell ref="G40:H40"/>
    <mergeCell ref="G43:H43"/>
    <mergeCell ref="G46:H46"/>
    <mergeCell ref="C20:D20"/>
    <mergeCell ref="G20:H20"/>
    <mergeCell ref="C22:D22"/>
    <mergeCell ref="G22:H22"/>
    <mergeCell ref="C27:D27"/>
    <mergeCell ref="G27:H27"/>
    <mergeCell ref="C25:D25"/>
    <mergeCell ref="G25:H25"/>
    <mergeCell ref="C31:D31"/>
    <mergeCell ref="G31:H31"/>
    <mergeCell ref="G33:H33"/>
    <mergeCell ref="C38:D38"/>
    <mergeCell ref="A11:B11"/>
    <mergeCell ref="C11:F11"/>
    <mergeCell ref="A13:B13"/>
    <mergeCell ref="C13:E13"/>
    <mergeCell ref="A15:B15"/>
    <mergeCell ref="C15:F15"/>
  </mergeCells>
  <conditionalFormatting sqref="A48:E48 A50">
    <cfRule type="cellIs" priority="1" dxfId="84" operator="greaterThan" stopIfTrue="1">
      <formula>1</formula>
    </cfRule>
  </conditionalFormatting>
  <conditionalFormatting sqref="A33 A40 A22 A27">
    <cfRule type="expression" priority="2" dxfId="3" stopIfTrue="1">
      <formula>A22=""</formula>
    </cfRule>
  </conditionalFormatting>
  <conditionalFormatting sqref="C11:F11 C15:F15">
    <cfRule type="expression" priority="3" dxfId="85" stopIfTrue="1">
      <formula>C11=""</formula>
    </cfRule>
  </conditionalFormatting>
  <conditionalFormatting sqref="E22 E27">
    <cfRule type="cellIs" priority="5" dxfId="82" operator="equal" stopIfTrue="1">
      <formula>0</formula>
    </cfRule>
  </conditionalFormatting>
  <conditionalFormatting sqref="C22:D22 C27:D27">
    <cfRule type="expression" priority="6" dxfId="1" stopIfTrue="1">
      <formula>A22="p"</formula>
    </cfRule>
    <cfRule type="cellIs" priority="7" dxfId="0" operator="greaterThanOrEqual" stopIfTrue="1">
      <formula>1</formula>
    </cfRule>
  </conditionalFormatting>
  <printOptions/>
  <pageMargins left="0.7480314960629921" right="0.7480314960629921" top="0.7874015748031497" bottom="0.7874015748031497" header="0.5118110236220472" footer="0.5118110236220472"/>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5:H51"/>
  <sheetViews>
    <sheetView showGridLines="0" zoomScalePageLayoutView="0" workbookViewId="0" topLeftCell="A1">
      <selection activeCell="C11" sqref="C11:F11"/>
    </sheetView>
  </sheetViews>
  <sheetFormatPr defaultColWidth="9.140625" defaultRowHeight="15"/>
  <cols>
    <col min="1" max="1" width="11.28125" style="55" bestFit="1" customWidth="1"/>
    <col min="2" max="16384" width="9.140625" style="55" customWidth="1"/>
  </cols>
  <sheetData>
    <row r="1" ht="14.25"/>
    <row r="2" ht="14.25"/>
    <row r="3" ht="14.25"/>
    <row r="4" ht="14.25"/>
    <row r="5" spans="1:7" ht="14.25">
      <c r="A5" s="57"/>
      <c r="B5" s="57"/>
      <c r="C5" s="57"/>
      <c r="D5" s="57"/>
      <c r="E5" s="56"/>
      <c r="F5" s="56"/>
      <c r="G5" s="56"/>
    </row>
    <row r="6" ht="14.25"/>
    <row r="7" spans="1:4" ht="20.25">
      <c r="A7" s="58" t="s">
        <v>50</v>
      </c>
      <c r="B7" s="58"/>
      <c r="C7" s="58"/>
      <c r="D7" s="59"/>
    </row>
    <row r="8" spans="1:3" ht="20.25">
      <c r="A8" s="58"/>
      <c r="B8" s="58"/>
      <c r="C8" s="58"/>
    </row>
    <row r="9" ht="14.25"/>
    <row r="10" ht="14.25"/>
    <row r="11" spans="1:7" ht="14.25">
      <c r="A11" s="135" t="s">
        <v>53</v>
      </c>
      <c r="B11" s="135"/>
      <c r="C11" s="134"/>
      <c r="D11" s="134"/>
      <c r="E11" s="134"/>
      <c r="F11" s="134"/>
      <c r="G11" s="56"/>
    </row>
    <row r="12" spans="1:2" ht="14.25">
      <c r="A12" s="56"/>
      <c r="B12" s="56"/>
    </row>
    <row r="13" spans="1:5" ht="14.25">
      <c r="A13" s="135" t="s">
        <v>52</v>
      </c>
      <c r="B13" s="135"/>
      <c r="C13" s="126" t="str">
        <f>Abrechnung!$A$27</f>
        <v>4. Punkterichter:</v>
      </c>
      <c r="D13" s="126"/>
      <c r="E13" s="126"/>
    </row>
    <row r="14" spans="1:2" ht="14.25">
      <c r="A14" s="56"/>
      <c r="B14" s="56"/>
    </row>
    <row r="15" spans="1:6" ht="14.25">
      <c r="A15" s="135" t="s">
        <v>54</v>
      </c>
      <c r="B15" s="135"/>
      <c r="C15" s="134"/>
      <c r="D15" s="134"/>
      <c r="E15" s="134"/>
      <c r="F15" s="134"/>
    </row>
    <row r="16" ht="14.25"/>
    <row r="17" ht="14.25"/>
    <row r="18" ht="14.25">
      <c r="A18" s="55" t="s">
        <v>59</v>
      </c>
    </row>
    <row r="19" ht="15" thickBot="1"/>
    <row r="20" spans="1:8" ht="15" customHeight="1">
      <c r="A20" s="60" t="s">
        <v>55</v>
      </c>
      <c r="B20" s="61"/>
      <c r="C20" s="127" t="s">
        <v>57</v>
      </c>
      <c r="D20" s="128"/>
      <c r="E20" s="63" t="s">
        <v>58</v>
      </c>
      <c r="F20" s="62"/>
      <c r="G20" s="127" t="s">
        <v>10</v>
      </c>
      <c r="H20" s="128"/>
    </row>
    <row r="21" spans="1:8" ht="15" thickBot="1">
      <c r="A21" s="64" t="s">
        <v>56</v>
      </c>
      <c r="B21" s="65"/>
      <c r="C21" s="66"/>
      <c r="D21" s="67"/>
      <c r="E21" s="66"/>
      <c r="F21" s="67"/>
      <c r="G21" s="66"/>
      <c r="H21" s="67"/>
    </row>
    <row r="22" spans="1:8" ht="15" customHeight="1" thickBot="1">
      <c r="A22" s="76"/>
      <c r="B22" s="77"/>
      <c r="C22" s="132"/>
      <c r="D22" s="133"/>
      <c r="E22" s="79">
        <f>IF(A22="p","",(A22*C22))</f>
        <v>0</v>
      </c>
      <c r="F22" s="78"/>
      <c r="G22" s="129" t="str">
        <f>IF(A22="p",Auslandpauschale,IF(E22&gt;0,kmErsatz*E22,"0.00"))</f>
        <v>0.00</v>
      </c>
      <c r="H22" s="130">
        <f>IF(F22="p",Auslandpauschale,IF(F22&gt;0,kmErsatz*F22,""))</f>
      </c>
    </row>
    <row r="23" ht="14.25">
      <c r="A23" s="29" t="s">
        <v>87</v>
      </c>
    </row>
    <row r="24" ht="15" thickBot="1">
      <c r="A24" s="29"/>
    </row>
    <row r="25" spans="1:8" ht="15" customHeight="1">
      <c r="A25" s="60" t="s">
        <v>91</v>
      </c>
      <c r="B25" s="61"/>
      <c r="C25" s="127" t="s">
        <v>92</v>
      </c>
      <c r="D25" s="128"/>
      <c r="E25" s="63"/>
      <c r="F25" s="62"/>
      <c r="G25" s="127" t="s">
        <v>10</v>
      </c>
      <c r="H25" s="128"/>
    </row>
    <row r="26" spans="1:8" ht="15" thickBot="1">
      <c r="A26" s="64" t="s">
        <v>93</v>
      </c>
      <c r="B26" s="65"/>
      <c r="C26" s="66"/>
      <c r="D26" s="67"/>
      <c r="E26" s="66"/>
      <c r="F26" s="67"/>
      <c r="G26" s="66"/>
      <c r="H26" s="67"/>
    </row>
    <row r="27" spans="1:8" ht="15" customHeight="1" thickBot="1">
      <c r="A27" s="113"/>
      <c r="B27" s="77"/>
      <c r="C27" s="132"/>
      <c r="D27" s="133"/>
      <c r="E27" s="79"/>
      <c r="F27" s="78"/>
      <c r="G27" s="129">
        <f>A27*C27</f>
        <v>0</v>
      </c>
      <c r="H27" s="130"/>
    </row>
    <row r="28" spans="1:8" ht="15" customHeight="1">
      <c r="A28" s="112"/>
      <c r="B28" s="112"/>
      <c r="C28" s="112"/>
      <c r="D28" s="112"/>
      <c r="E28" s="112"/>
      <c r="F28" s="112"/>
      <c r="G28" s="112"/>
      <c r="H28" s="112"/>
    </row>
    <row r="29" ht="14.25">
      <c r="A29" s="55" t="s">
        <v>60</v>
      </c>
    </row>
    <row r="30" ht="15" thickBot="1"/>
    <row r="31" spans="1:8" ht="14.25">
      <c r="A31" s="60" t="s">
        <v>61</v>
      </c>
      <c r="B31" s="61"/>
      <c r="C31" s="127"/>
      <c r="D31" s="131"/>
      <c r="E31" s="63"/>
      <c r="F31" s="62"/>
      <c r="G31" s="127" t="s">
        <v>10</v>
      </c>
      <c r="H31" s="128"/>
    </row>
    <row r="32" spans="1:8" ht="15" thickBot="1">
      <c r="A32" s="64"/>
      <c r="B32" s="65"/>
      <c r="C32" s="68"/>
      <c r="D32" s="66"/>
      <c r="E32" s="66"/>
      <c r="F32" s="67"/>
      <c r="G32" s="66"/>
      <c r="H32" s="67"/>
    </row>
    <row r="33" spans="1:8" ht="15" thickBot="1">
      <c r="A33" s="76"/>
      <c r="B33" s="77"/>
      <c r="C33" s="81"/>
      <c r="D33" s="79"/>
      <c r="E33" s="79"/>
      <c r="F33" s="78"/>
      <c r="G33" s="129">
        <f>A33*MahlzeitErsatz</f>
        <v>0</v>
      </c>
      <c r="H33" s="130"/>
    </row>
    <row r="36" ht="14.25">
      <c r="A36" s="55" t="s">
        <v>79</v>
      </c>
    </row>
    <row r="37" ht="15" thickBot="1"/>
    <row r="38" spans="1:8" ht="14.25">
      <c r="A38" s="60" t="s">
        <v>80</v>
      </c>
      <c r="B38" s="61"/>
      <c r="C38" s="127"/>
      <c r="D38" s="131"/>
      <c r="E38" s="63"/>
      <c r="F38" s="62"/>
      <c r="G38" s="127" t="s">
        <v>10</v>
      </c>
      <c r="H38" s="128"/>
    </row>
    <row r="39" spans="1:8" ht="15" thickBot="1">
      <c r="A39" s="64"/>
      <c r="B39" s="65"/>
      <c r="C39" s="68"/>
      <c r="D39" s="66"/>
      <c r="E39" s="66"/>
      <c r="F39" s="67"/>
      <c r="G39" s="66"/>
      <c r="H39" s="67"/>
    </row>
    <row r="40" spans="1:8" ht="15" thickBot="1">
      <c r="A40" s="76"/>
      <c r="B40" s="77"/>
      <c r="C40" s="81"/>
      <c r="D40" s="79"/>
      <c r="E40" s="79"/>
      <c r="F40" s="78"/>
      <c r="G40" s="129">
        <f>A40*BasisDaten!F4</f>
        <v>0</v>
      </c>
      <c r="H40" s="130"/>
    </row>
    <row r="43" spans="1:8" ht="15">
      <c r="A43" s="80" t="s">
        <v>62</v>
      </c>
      <c r="B43" s="80"/>
      <c r="C43" s="80"/>
      <c r="D43" s="80"/>
      <c r="E43" s="80"/>
      <c r="F43" s="80"/>
      <c r="G43" s="136" t="e">
        <f>G22+G27+G33+G40</f>
        <v>#VALUE!</v>
      </c>
      <c r="H43" s="136"/>
    </row>
    <row r="46" spans="7:8" ht="14.25">
      <c r="G46" s="126" t="s">
        <v>64</v>
      </c>
      <c r="H46" s="126"/>
    </row>
    <row r="48" spans="1:5" ht="14.25">
      <c r="A48" s="137">
        <f>Abrechnung!$I$8</f>
        <v>0</v>
      </c>
      <c r="B48" s="137"/>
      <c r="C48" s="137"/>
      <c r="D48" s="137"/>
      <c r="E48" s="137"/>
    </row>
    <row r="50" ht="14.25">
      <c r="A50" s="69">
        <f>Abrechnung!$S$8</f>
        <v>0</v>
      </c>
    </row>
    <row r="51" spans="7:8" ht="14.25">
      <c r="G51" s="126" t="s">
        <v>65</v>
      </c>
      <c r="H51" s="126"/>
    </row>
  </sheetData>
  <sheetProtection password="DEA9" sheet="1" objects="1" scenarios="1" selectLockedCells="1"/>
  <mergeCells count="24">
    <mergeCell ref="A48:E48"/>
    <mergeCell ref="G51:H51"/>
    <mergeCell ref="G38:H38"/>
    <mergeCell ref="G40:H40"/>
    <mergeCell ref="G43:H43"/>
    <mergeCell ref="G46:H46"/>
    <mergeCell ref="C20:D20"/>
    <mergeCell ref="G20:H20"/>
    <mergeCell ref="C22:D22"/>
    <mergeCell ref="G22:H22"/>
    <mergeCell ref="C27:D27"/>
    <mergeCell ref="G27:H27"/>
    <mergeCell ref="C25:D25"/>
    <mergeCell ref="G25:H25"/>
    <mergeCell ref="C31:D31"/>
    <mergeCell ref="G31:H31"/>
    <mergeCell ref="G33:H33"/>
    <mergeCell ref="C38:D38"/>
    <mergeCell ref="A11:B11"/>
    <mergeCell ref="C11:F11"/>
    <mergeCell ref="A13:B13"/>
    <mergeCell ref="C13:E13"/>
    <mergeCell ref="A15:B15"/>
    <mergeCell ref="C15:F15"/>
  </mergeCells>
  <conditionalFormatting sqref="A48:E48 A50">
    <cfRule type="cellIs" priority="1" dxfId="84" operator="greaterThan" stopIfTrue="1">
      <formula>1</formula>
    </cfRule>
  </conditionalFormatting>
  <conditionalFormatting sqref="A33 A40 A22 A27">
    <cfRule type="expression" priority="2" dxfId="3" stopIfTrue="1">
      <formula>A22=""</formula>
    </cfRule>
  </conditionalFormatting>
  <conditionalFormatting sqref="C11:F11 C15:F15">
    <cfRule type="expression" priority="3" dxfId="85" stopIfTrue="1">
      <formula>C11=""</formula>
    </cfRule>
  </conditionalFormatting>
  <conditionalFormatting sqref="E22 E27">
    <cfRule type="cellIs" priority="5" dxfId="82" operator="equal" stopIfTrue="1">
      <formula>0</formula>
    </cfRule>
  </conditionalFormatting>
  <conditionalFormatting sqref="C22:D22 C27:D27">
    <cfRule type="expression" priority="10" dxfId="1" stopIfTrue="1">
      <formula>A22="p"</formula>
    </cfRule>
    <cfRule type="cellIs" priority="11" dxfId="0" operator="greaterThanOrEqual" stopIfTrue="1">
      <formula>1</formula>
    </cfRule>
  </conditionalFormatting>
  <printOptions/>
  <pageMargins left="0.7480314960629921" right="0.7480314960629921" top="0.7874015748031497" bottom="0.7874015748031497" header="0.5118110236220472"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PAN 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Abrechungsformular</dc:title>
  <dc:subject/>
  <dc:creator>SMV;Bernard Grandjean</dc:creator>
  <cp:keywords/>
  <dc:description/>
  <cp:lastModifiedBy>Windows User</cp:lastModifiedBy>
  <cp:lastPrinted>2012-08-22T12:54:44Z</cp:lastPrinted>
  <dcterms:created xsi:type="dcterms:W3CDTF">2010-02-15T21:26:37Z</dcterms:created>
  <dcterms:modified xsi:type="dcterms:W3CDTF">2013-10-19T16:01:32Z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1033</vt:lpwstr>
  </property>
  <property fmtid="{D5CDD505-2E9C-101B-9397-08002B2CF9AE}" pid="3" name="Create_Backup">
    <vt:lpwstr>3</vt:lpwstr>
  </property>
  <property fmtid="{D5CDD505-2E9C-101B-9397-08002B2CF9AE}" pid="4" name="Workbook_Font">
    <vt:lpwstr>Frutiger 45 Light</vt:lpwstr>
  </property>
  <property fmtid="{D5CDD505-2E9C-101B-9397-08002B2CF9AE}" pid="5" name="Workbook_FontSize">
    <vt:lpwstr>10</vt:lpwstr>
  </property>
  <property fmtid="{D5CDD505-2E9C-101B-9397-08002B2CF9AE}" pid="6" name="Average_Translated">
    <vt:lpwstr>Average</vt:lpwstr>
  </property>
  <property fmtid="{D5CDD505-2E9C-101B-9397-08002B2CF9AE}" pid="7" name="Thick_Lines">
    <vt:lpwstr>0</vt:lpwstr>
  </property>
  <property fmtid="{D5CDD505-2E9C-101B-9397-08002B2CF9AE}" pid="8" name="Num_Categories_On_XAxis">
    <vt:lpwstr>6</vt:lpwstr>
  </property>
  <property fmtid="{D5CDD505-2E9C-101B-9397-08002B2CF9AE}" pid="9" name="Share_PX_Label">
    <vt:lpwstr>Stock Price</vt:lpwstr>
  </property>
  <property fmtid="{D5CDD505-2E9C-101B-9397-08002B2CF9AE}" pid="10" name="Volume_Label">
    <vt:lpwstr>Volume (000s)</vt:lpwstr>
  </property>
  <property fmtid="{D5CDD505-2E9C-101B-9397-08002B2CF9AE}" pid="11" name="Stock_Volume_XAxis_Label">
    <vt:lpwstr>Closing Date</vt:lpwstr>
  </property>
  <property fmtid="{D5CDD505-2E9C-101B-9397-08002B2CF9AE}" pid="12" name="Pie_Chart_Labels">
    <vt:lpwstr>-1</vt:lpwstr>
  </property>
  <property fmtid="{D5CDD505-2E9C-101B-9397-08002B2CF9AE}" pid="13" name="Pie_Chart_Legend">
    <vt:lpwstr>0</vt:lpwstr>
  </property>
  <property fmtid="{D5CDD505-2E9C-101B-9397-08002B2CF9AE}" pid="14" name="Annotation_Add_Date">
    <vt:lpwstr>-1</vt:lpwstr>
  </property>
  <property fmtid="{D5CDD505-2E9C-101B-9397-08002B2CF9AE}" pid="15" name="Annotation_Date_Bold">
    <vt:lpwstr>-1</vt:lpwstr>
  </property>
  <property fmtid="{D5CDD505-2E9C-101B-9397-08002B2CF9AE}" pid="16" name="Annotation_Date_Format">
    <vt:lpwstr>F1</vt:lpwstr>
  </property>
  <property fmtid="{D5CDD505-2E9C-101B-9397-08002B2CF9AE}" pid="17" name="Chart_Format">
    <vt:lpwstr>1</vt:lpwstr>
  </property>
</Properties>
</file>